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hreadedComments/threadedComment1.xml" ContentType="application/vnd.ms-excel.threaded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aturalsciences-my.sharepoint.com/personal/ecepedagamella_naturalsciences_be/Documents/Writing/Papers_in process/2. Chapter 1/data BMDC/"/>
    </mc:Choice>
  </mc:AlternateContent>
  <xr:revisionPtr revIDLastSave="784" documentId="8_{4A2CBBDA-B82B-42AA-ADAF-77AEA1D54408}" xr6:coauthVersionLast="47" xr6:coauthVersionMax="47" xr10:uidLastSave="{6AC912AF-0F62-4F5F-9352-DC05C0FEFC30}"/>
  <bookViews>
    <workbookView xWindow="28680" yWindow="-3630" windowWidth="29040" windowHeight="15990" tabRatio="804" activeTab="10" xr2:uid="{56890C53-950E-47AA-95E6-63F8D73EBD3D}"/>
  </bookViews>
  <sheets>
    <sheet name="campaign" sheetId="1" r:id="rId1"/>
    <sheet name="station" sheetId="2" r:id="rId2"/>
    <sheet name="event" sheetId="12" r:id="rId3"/>
    <sheet name="sample" sheetId="3" r:id="rId4"/>
    <sheet name="collected_organism" sheetId="8" r:id="rId5"/>
    <sheet name="incubation" sheetId="6" r:id="rId6"/>
    <sheet name="subsample" sheetId="15" r:id="rId7"/>
    <sheet name="carbon_values" sheetId="22" r:id="rId8"/>
    <sheet name="artificial_sample" sheetId="23" r:id="rId9"/>
    <sheet name="extraction" sheetId="19" r:id="rId10"/>
    <sheet name="biota_values" sheetId="5" r:id="rId11"/>
    <sheet name="species" sheetId="11" r:id="rId12"/>
    <sheet name="lists of codes" sheetId="14" r:id="rId13"/>
  </sheets>
  <definedNames>
    <definedName name="_xlnm._FilterDatabase" localSheetId="10" hidden="1">biota_values!$D$1:$S$1366</definedName>
    <definedName name="_xlnm._FilterDatabase" localSheetId="9" hidden="1">extraction!$A$1:$L$347</definedName>
    <definedName name="_xlnm._FilterDatabase" localSheetId="5" hidden="1">incubation!$B$1:$U$1</definedName>
    <definedName name="_xlnm._FilterDatabase" localSheetId="6" hidden="1">subsample!$D$1:$U$1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2" l="1"/>
  <c r="B12" i="22"/>
  <c r="B10" i="22"/>
  <c r="B9" i="22"/>
  <c r="B7" i="22"/>
  <c r="B6" i="22"/>
  <c r="B4" i="22"/>
  <c r="B3" i="22"/>
  <c r="A6" i="22"/>
  <c r="B4" i="5" l="1"/>
  <c r="B5" i="5"/>
  <c r="B6" i="5"/>
  <c r="B7" i="5"/>
  <c r="B8" i="5"/>
  <c r="B9" i="5"/>
  <c r="B10" i="5"/>
  <c r="F10" i="5" s="1"/>
  <c r="B11" i="5"/>
  <c r="F11" i="5" s="1"/>
  <c r="B12" i="5"/>
  <c r="B13" i="5"/>
  <c r="B14" i="5"/>
  <c r="B15" i="5"/>
  <c r="B16" i="5"/>
  <c r="B17" i="5"/>
  <c r="B18" i="5"/>
  <c r="F18" i="5" s="1"/>
  <c r="B19" i="5"/>
  <c r="F19" i="5" s="1"/>
  <c r="B20" i="5"/>
  <c r="B21" i="5"/>
  <c r="B22" i="5"/>
  <c r="B23" i="5"/>
  <c r="B24" i="5"/>
  <c r="B25" i="5"/>
  <c r="B26" i="5"/>
  <c r="F26" i="5" s="1"/>
  <c r="B27" i="5"/>
  <c r="F27" i="5" s="1"/>
  <c r="B28" i="5"/>
  <c r="B29" i="5"/>
  <c r="B30" i="5"/>
  <c r="A4" i="5"/>
  <c r="A5" i="5"/>
  <c r="A6" i="5"/>
  <c r="A7" i="5"/>
  <c r="A8" i="5"/>
  <c r="A9" i="5"/>
  <c r="A10" i="5"/>
  <c r="A11" i="5"/>
  <c r="A12" i="5"/>
  <c r="A13" i="5"/>
  <c r="A14" i="5"/>
  <c r="A15" i="5"/>
  <c r="A16" i="5"/>
  <c r="A17" i="5"/>
  <c r="A18" i="5"/>
  <c r="A19" i="5"/>
  <c r="A20" i="5"/>
  <c r="A21" i="5"/>
  <c r="A22" i="5"/>
  <c r="A23" i="5"/>
  <c r="A24" i="5"/>
  <c r="A25" i="5"/>
  <c r="A26" i="5"/>
  <c r="A27" i="5"/>
  <c r="A28" i="5"/>
  <c r="A29" i="5"/>
  <c r="A30" i="5"/>
  <c r="A3" i="5"/>
  <c r="B3" i="5"/>
  <c r="A33" i="5"/>
  <c r="B33" i="5"/>
  <c r="A34" i="5"/>
  <c r="B34" i="5"/>
  <c r="A35" i="5"/>
  <c r="B35" i="5"/>
  <c r="F35" i="5" s="1"/>
  <c r="A36" i="5"/>
  <c r="B36" i="5"/>
  <c r="A37" i="5"/>
  <c r="B37" i="5"/>
  <c r="A38" i="5"/>
  <c r="B38" i="5"/>
  <c r="A39" i="5"/>
  <c r="B39" i="5"/>
  <c r="A40" i="5"/>
  <c r="B40" i="5"/>
  <c r="A41" i="5"/>
  <c r="B41" i="5"/>
  <c r="A42" i="5"/>
  <c r="B42" i="5"/>
  <c r="A43" i="5"/>
  <c r="B43" i="5"/>
  <c r="F43" i="5" s="1"/>
  <c r="A44" i="5"/>
  <c r="B44" i="5"/>
  <c r="A45" i="5"/>
  <c r="B45" i="5"/>
  <c r="A46" i="5"/>
  <c r="B46" i="5"/>
  <c r="A47" i="5"/>
  <c r="B47" i="5"/>
  <c r="A48" i="5"/>
  <c r="B48" i="5"/>
  <c r="A49" i="5"/>
  <c r="B49" i="5"/>
  <c r="A50" i="5"/>
  <c r="B50" i="5"/>
  <c r="A51" i="5"/>
  <c r="B51" i="5"/>
  <c r="F51" i="5" s="1"/>
  <c r="A52" i="5"/>
  <c r="B52" i="5"/>
  <c r="A53" i="5"/>
  <c r="B53" i="5"/>
  <c r="A54" i="5"/>
  <c r="B54" i="5"/>
  <c r="A55" i="5"/>
  <c r="B55" i="5"/>
  <c r="A56" i="5"/>
  <c r="B56" i="5"/>
  <c r="A57" i="5"/>
  <c r="B57" i="5"/>
  <c r="A58" i="5"/>
  <c r="B58" i="5"/>
  <c r="A59" i="5"/>
  <c r="B59" i="5"/>
  <c r="F59" i="5" s="1"/>
  <c r="B32" i="5"/>
  <c r="A32" i="5"/>
  <c r="A62" i="5"/>
  <c r="B62" i="5"/>
  <c r="A63" i="5"/>
  <c r="B63" i="5"/>
  <c r="A64" i="5"/>
  <c r="B64" i="5"/>
  <c r="F64" i="5" s="1"/>
  <c r="A65" i="5"/>
  <c r="B65" i="5"/>
  <c r="A66" i="5"/>
  <c r="B66" i="5"/>
  <c r="A67" i="5"/>
  <c r="B67" i="5"/>
  <c r="A68" i="5"/>
  <c r="B68" i="5"/>
  <c r="F68" i="5" s="1"/>
  <c r="A69" i="5"/>
  <c r="B69" i="5"/>
  <c r="A70" i="5"/>
  <c r="B70" i="5"/>
  <c r="A71" i="5"/>
  <c r="B71" i="5"/>
  <c r="A72" i="5"/>
  <c r="B72" i="5"/>
  <c r="F72" i="5" s="1"/>
  <c r="A73" i="5"/>
  <c r="B73" i="5"/>
  <c r="A74" i="5"/>
  <c r="B74" i="5"/>
  <c r="A75" i="5"/>
  <c r="B75" i="5"/>
  <c r="A76" i="5"/>
  <c r="B76" i="5"/>
  <c r="F76" i="5" s="1"/>
  <c r="A77" i="5"/>
  <c r="B77" i="5"/>
  <c r="A78" i="5"/>
  <c r="B78" i="5"/>
  <c r="A79" i="5"/>
  <c r="B79" i="5"/>
  <c r="A80" i="5"/>
  <c r="B80" i="5"/>
  <c r="F80" i="5" s="1"/>
  <c r="A81" i="5"/>
  <c r="B81" i="5"/>
  <c r="A82" i="5"/>
  <c r="B82" i="5"/>
  <c r="A83" i="5"/>
  <c r="B83" i="5"/>
  <c r="A84" i="5"/>
  <c r="B84" i="5"/>
  <c r="F84" i="5" s="1"/>
  <c r="A85" i="5"/>
  <c r="B85" i="5"/>
  <c r="A86" i="5"/>
  <c r="B86" i="5"/>
  <c r="A87" i="5"/>
  <c r="B87" i="5"/>
  <c r="A88" i="5"/>
  <c r="B88" i="5"/>
  <c r="F88" i="5" s="1"/>
  <c r="B61" i="5"/>
  <c r="A61" i="5"/>
  <c r="A91" i="5"/>
  <c r="B91" i="5"/>
  <c r="A92" i="5"/>
  <c r="B92" i="5"/>
  <c r="A93" i="5"/>
  <c r="B93" i="5"/>
  <c r="F93" i="5" s="1"/>
  <c r="A94" i="5"/>
  <c r="B94" i="5"/>
  <c r="A95" i="5"/>
  <c r="B95" i="5"/>
  <c r="A96" i="5"/>
  <c r="B96" i="5"/>
  <c r="A97" i="5"/>
  <c r="B97" i="5"/>
  <c r="F97" i="5" s="1"/>
  <c r="A98" i="5"/>
  <c r="B98" i="5"/>
  <c r="A99" i="5"/>
  <c r="B99" i="5"/>
  <c r="A100" i="5"/>
  <c r="B100" i="5"/>
  <c r="A101" i="5"/>
  <c r="B101" i="5"/>
  <c r="F101" i="5" s="1"/>
  <c r="A102" i="5"/>
  <c r="B102" i="5"/>
  <c r="A103" i="5"/>
  <c r="B103" i="5"/>
  <c r="A104" i="5"/>
  <c r="B104" i="5"/>
  <c r="A105" i="5"/>
  <c r="B105" i="5"/>
  <c r="F105" i="5" s="1"/>
  <c r="A106" i="5"/>
  <c r="B106" i="5"/>
  <c r="A107" i="5"/>
  <c r="B107" i="5"/>
  <c r="A108" i="5"/>
  <c r="B108" i="5"/>
  <c r="A109" i="5"/>
  <c r="B109" i="5"/>
  <c r="F109" i="5" s="1"/>
  <c r="A110" i="5"/>
  <c r="B110" i="5"/>
  <c r="A111" i="5"/>
  <c r="B111" i="5"/>
  <c r="A112" i="5"/>
  <c r="B112" i="5"/>
  <c r="A113" i="5"/>
  <c r="B113" i="5"/>
  <c r="F113" i="5" s="1"/>
  <c r="A114" i="5"/>
  <c r="B114" i="5"/>
  <c r="A115" i="5"/>
  <c r="B115" i="5"/>
  <c r="A116" i="5"/>
  <c r="B116" i="5"/>
  <c r="A117" i="5"/>
  <c r="B117" i="5"/>
  <c r="F117" i="5" s="1"/>
  <c r="B90" i="5"/>
  <c r="A90" i="5"/>
  <c r="A120" i="5"/>
  <c r="B120" i="5"/>
  <c r="A121" i="5"/>
  <c r="B121" i="5"/>
  <c r="A122" i="5"/>
  <c r="B122" i="5"/>
  <c r="A123" i="5"/>
  <c r="B123" i="5"/>
  <c r="F123" i="5" s="1"/>
  <c r="A124" i="5"/>
  <c r="B124" i="5"/>
  <c r="A125" i="5"/>
  <c r="B125" i="5"/>
  <c r="A126" i="5"/>
  <c r="B126" i="5"/>
  <c r="A127" i="5"/>
  <c r="B127" i="5"/>
  <c r="A128" i="5"/>
  <c r="B128" i="5"/>
  <c r="A129" i="5"/>
  <c r="B129" i="5"/>
  <c r="A130" i="5"/>
  <c r="B130" i="5"/>
  <c r="A131" i="5"/>
  <c r="B131" i="5"/>
  <c r="F131" i="5" s="1"/>
  <c r="A132" i="5"/>
  <c r="B132" i="5"/>
  <c r="A133" i="5"/>
  <c r="B133" i="5"/>
  <c r="A134" i="5"/>
  <c r="B134" i="5"/>
  <c r="A135" i="5"/>
  <c r="B135" i="5"/>
  <c r="A136" i="5"/>
  <c r="B136" i="5"/>
  <c r="A137" i="5"/>
  <c r="B137" i="5"/>
  <c r="A138" i="5"/>
  <c r="B138" i="5"/>
  <c r="A139" i="5"/>
  <c r="B139" i="5"/>
  <c r="F139" i="5" s="1"/>
  <c r="A140" i="5"/>
  <c r="B140" i="5"/>
  <c r="A141" i="5"/>
  <c r="B141" i="5"/>
  <c r="A142" i="5"/>
  <c r="B142" i="5"/>
  <c r="A143" i="5"/>
  <c r="B143" i="5"/>
  <c r="A144" i="5"/>
  <c r="B144" i="5"/>
  <c r="A145" i="5"/>
  <c r="B145" i="5"/>
  <c r="A146" i="5"/>
  <c r="B146" i="5"/>
  <c r="B119" i="5"/>
  <c r="A119" i="5"/>
  <c r="B204" i="5"/>
  <c r="A204" i="5"/>
  <c r="B203" i="5"/>
  <c r="A203" i="5"/>
  <c r="B202" i="5"/>
  <c r="A202" i="5"/>
  <c r="B201" i="5"/>
  <c r="F201" i="5" s="1"/>
  <c r="A201" i="5"/>
  <c r="B200" i="5"/>
  <c r="A200" i="5"/>
  <c r="B199" i="5"/>
  <c r="A199" i="5"/>
  <c r="B198" i="5"/>
  <c r="A198" i="5"/>
  <c r="B197" i="5"/>
  <c r="F197" i="5" s="1"/>
  <c r="A197" i="5"/>
  <c r="B196" i="5"/>
  <c r="A196" i="5"/>
  <c r="B195" i="5"/>
  <c r="A195" i="5"/>
  <c r="B194" i="5"/>
  <c r="A194" i="5"/>
  <c r="B193" i="5"/>
  <c r="F193" i="5" s="1"/>
  <c r="A193" i="5"/>
  <c r="B192" i="5"/>
  <c r="A192" i="5"/>
  <c r="B191" i="5"/>
  <c r="A191" i="5"/>
  <c r="B190" i="5"/>
  <c r="A190" i="5"/>
  <c r="B189" i="5"/>
  <c r="F189" i="5" s="1"/>
  <c r="A189" i="5"/>
  <c r="B188" i="5"/>
  <c r="A188" i="5"/>
  <c r="B187" i="5"/>
  <c r="A187" i="5"/>
  <c r="B186" i="5"/>
  <c r="A186" i="5"/>
  <c r="B185" i="5"/>
  <c r="F185" i="5" s="1"/>
  <c r="A185" i="5"/>
  <c r="B184" i="5"/>
  <c r="A184" i="5"/>
  <c r="B183" i="5"/>
  <c r="A183" i="5"/>
  <c r="B182" i="5"/>
  <c r="A182" i="5"/>
  <c r="B181" i="5"/>
  <c r="F181" i="5" s="1"/>
  <c r="A181" i="5"/>
  <c r="B180" i="5"/>
  <c r="A180" i="5"/>
  <c r="B179" i="5"/>
  <c r="A179" i="5"/>
  <c r="B178" i="5"/>
  <c r="A178" i="5"/>
  <c r="B177" i="5"/>
  <c r="F177" i="5" s="1"/>
  <c r="A177" i="5"/>
  <c r="A149" i="5"/>
  <c r="B149" i="5"/>
  <c r="A150" i="5"/>
  <c r="B150" i="5"/>
  <c r="A151" i="5"/>
  <c r="B151" i="5"/>
  <c r="A152" i="5"/>
  <c r="B152" i="5"/>
  <c r="F152" i="5" s="1"/>
  <c r="A153" i="5"/>
  <c r="B153" i="5"/>
  <c r="A154" i="5"/>
  <c r="B154" i="5"/>
  <c r="A155" i="5"/>
  <c r="B155" i="5"/>
  <c r="A156" i="5"/>
  <c r="B156" i="5"/>
  <c r="F156" i="5" s="1"/>
  <c r="A157" i="5"/>
  <c r="B157" i="5"/>
  <c r="A158" i="5"/>
  <c r="B158" i="5"/>
  <c r="A159" i="5"/>
  <c r="B159" i="5"/>
  <c r="A160" i="5"/>
  <c r="B160" i="5"/>
  <c r="F160" i="5" s="1"/>
  <c r="A161" i="5"/>
  <c r="B161" i="5"/>
  <c r="A162" i="5"/>
  <c r="B162" i="5"/>
  <c r="A163" i="5"/>
  <c r="B163" i="5"/>
  <c r="A164" i="5"/>
  <c r="B164" i="5"/>
  <c r="F164" i="5" s="1"/>
  <c r="A165" i="5"/>
  <c r="B165" i="5"/>
  <c r="A166" i="5"/>
  <c r="B166" i="5"/>
  <c r="A167" i="5"/>
  <c r="B167" i="5"/>
  <c r="A168" i="5"/>
  <c r="B168" i="5"/>
  <c r="F168" i="5" s="1"/>
  <c r="A169" i="5"/>
  <c r="B169" i="5"/>
  <c r="A170" i="5"/>
  <c r="B170" i="5"/>
  <c r="A171" i="5"/>
  <c r="B171" i="5"/>
  <c r="A172" i="5"/>
  <c r="B172" i="5"/>
  <c r="F172" i="5" s="1"/>
  <c r="A173" i="5"/>
  <c r="B173" i="5"/>
  <c r="A174" i="5"/>
  <c r="B174" i="5"/>
  <c r="A175" i="5"/>
  <c r="B175" i="5"/>
  <c r="B148" i="5"/>
  <c r="A148" i="5"/>
  <c r="B262" i="5"/>
  <c r="A262" i="5"/>
  <c r="B261" i="5"/>
  <c r="A261" i="5"/>
  <c r="B260" i="5"/>
  <c r="A260" i="5"/>
  <c r="B259" i="5"/>
  <c r="A259" i="5"/>
  <c r="B258" i="5"/>
  <c r="A258" i="5"/>
  <c r="B257" i="5"/>
  <c r="A257" i="5"/>
  <c r="B256" i="5"/>
  <c r="A256" i="5"/>
  <c r="B255" i="5"/>
  <c r="A255" i="5"/>
  <c r="B254" i="5"/>
  <c r="A254" i="5"/>
  <c r="B253" i="5"/>
  <c r="A253" i="5"/>
  <c r="B252" i="5"/>
  <c r="A252" i="5"/>
  <c r="B251" i="5"/>
  <c r="A251" i="5"/>
  <c r="B250" i="5"/>
  <c r="A250" i="5"/>
  <c r="B249" i="5"/>
  <c r="A249" i="5"/>
  <c r="B248" i="5"/>
  <c r="A248" i="5"/>
  <c r="B247" i="5"/>
  <c r="A247" i="5"/>
  <c r="B246" i="5"/>
  <c r="A246" i="5"/>
  <c r="B245" i="5"/>
  <c r="A245" i="5"/>
  <c r="B244" i="5"/>
  <c r="A244" i="5"/>
  <c r="B243" i="5"/>
  <c r="A243" i="5"/>
  <c r="B242" i="5"/>
  <c r="A242" i="5"/>
  <c r="B241" i="5"/>
  <c r="A241" i="5"/>
  <c r="B240" i="5"/>
  <c r="A240" i="5"/>
  <c r="B239" i="5"/>
  <c r="A239" i="5"/>
  <c r="B238" i="5"/>
  <c r="A238" i="5"/>
  <c r="B237" i="5"/>
  <c r="A237" i="5"/>
  <c r="B236" i="5"/>
  <c r="A236" i="5"/>
  <c r="B235" i="5"/>
  <c r="A235" i="5"/>
  <c r="A207" i="5"/>
  <c r="B207" i="5"/>
  <c r="A208" i="5"/>
  <c r="B208" i="5"/>
  <c r="A209" i="5"/>
  <c r="B209" i="5"/>
  <c r="F209" i="5" s="1"/>
  <c r="A210" i="5"/>
  <c r="B210" i="5"/>
  <c r="A211" i="5"/>
  <c r="B211" i="5"/>
  <c r="A212" i="5"/>
  <c r="B212" i="5"/>
  <c r="A213" i="5"/>
  <c r="B213" i="5"/>
  <c r="F213" i="5" s="1"/>
  <c r="A214" i="5"/>
  <c r="B214" i="5"/>
  <c r="F214" i="5" s="1"/>
  <c r="A215" i="5"/>
  <c r="B215" i="5"/>
  <c r="A216" i="5"/>
  <c r="B216" i="5"/>
  <c r="A217" i="5"/>
  <c r="B217" i="5"/>
  <c r="F217" i="5" s="1"/>
  <c r="A218" i="5"/>
  <c r="B218" i="5"/>
  <c r="A219" i="5"/>
  <c r="B219" i="5"/>
  <c r="A220" i="5"/>
  <c r="B220" i="5"/>
  <c r="A221" i="5"/>
  <c r="B221" i="5"/>
  <c r="F221" i="5" s="1"/>
  <c r="A222" i="5"/>
  <c r="B222" i="5"/>
  <c r="F222" i="5" s="1"/>
  <c r="A223" i="5"/>
  <c r="B223" i="5"/>
  <c r="A224" i="5"/>
  <c r="B224" i="5"/>
  <c r="A225" i="5"/>
  <c r="B225" i="5"/>
  <c r="F225" i="5" s="1"/>
  <c r="A226" i="5"/>
  <c r="B226" i="5"/>
  <c r="A227" i="5"/>
  <c r="B227" i="5"/>
  <c r="A228" i="5"/>
  <c r="B228" i="5"/>
  <c r="A229" i="5"/>
  <c r="B229" i="5"/>
  <c r="F229" i="5" s="1"/>
  <c r="A230" i="5"/>
  <c r="B230" i="5"/>
  <c r="F230" i="5" s="1"/>
  <c r="A231" i="5"/>
  <c r="B231" i="5"/>
  <c r="A232" i="5"/>
  <c r="B232" i="5"/>
  <c r="A233" i="5"/>
  <c r="B233" i="5"/>
  <c r="F233" i="5" s="1"/>
  <c r="B206" i="5"/>
  <c r="A206" i="5"/>
  <c r="B320" i="5"/>
  <c r="A320" i="5"/>
  <c r="B319" i="5"/>
  <c r="A319" i="5"/>
  <c r="B318" i="5"/>
  <c r="A318" i="5"/>
  <c r="B317" i="5"/>
  <c r="A317" i="5"/>
  <c r="B316" i="5"/>
  <c r="A316" i="5"/>
  <c r="B315" i="5"/>
  <c r="A315" i="5"/>
  <c r="B314" i="5"/>
  <c r="A314" i="5"/>
  <c r="B313" i="5"/>
  <c r="A313" i="5"/>
  <c r="B312" i="5"/>
  <c r="A312" i="5"/>
  <c r="B311" i="5"/>
  <c r="A311" i="5"/>
  <c r="B310" i="5"/>
  <c r="A310" i="5"/>
  <c r="B309" i="5"/>
  <c r="A309" i="5"/>
  <c r="B308" i="5"/>
  <c r="A308" i="5"/>
  <c r="B307" i="5"/>
  <c r="A307" i="5"/>
  <c r="B306" i="5"/>
  <c r="A306" i="5"/>
  <c r="B305" i="5"/>
  <c r="A305" i="5"/>
  <c r="B304" i="5"/>
  <c r="A304" i="5"/>
  <c r="B303" i="5"/>
  <c r="A303" i="5"/>
  <c r="B302" i="5"/>
  <c r="A302" i="5"/>
  <c r="B301" i="5"/>
  <c r="A301" i="5"/>
  <c r="B300" i="5"/>
  <c r="A300" i="5"/>
  <c r="B299" i="5"/>
  <c r="A299" i="5"/>
  <c r="B298" i="5"/>
  <c r="A298" i="5"/>
  <c r="B297" i="5"/>
  <c r="A297" i="5"/>
  <c r="B296" i="5"/>
  <c r="A296" i="5"/>
  <c r="B295" i="5"/>
  <c r="A295" i="5"/>
  <c r="B294" i="5"/>
  <c r="A294" i="5"/>
  <c r="B293" i="5"/>
  <c r="A293" i="5"/>
  <c r="A265" i="5"/>
  <c r="B265" i="5"/>
  <c r="A266" i="5"/>
  <c r="B266" i="5"/>
  <c r="A267" i="5"/>
  <c r="B267" i="5"/>
  <c r="A268" i="5"/>
  <c r="B268" i="5"/>
  <c r="F268" i="5" s="1"/>
  <c r="A269" i="5"/>
  <c r="B269" i="5"/>
  <c r="A270" i="5"/>
  <c r="B270" i="5"/>
  <c r="A271" i="5"/>
  <c r="B271" i="5"/>
  <c r="A272" i="5"/>
  <c r="B272" i="5"/>
  <c r="F272" i="5" s="1"/>
  <c r="A273" i="5"/>
  <c r="B273" i="5"/>
  <c r="A274" i="5"/>
  <c r="B274" i="5"/>
  <c r="A275" i="5"/>
  <c r="B275" i="5"/>
  <c r="A276" i="5"/>
  <c r="B276" i="5"/>
  <c r="F276" i="5" s="1"/>
  <c r="A277" i="5"/>
  <c r="B277" i="5"/>
  <c r="A278" i="5"/>
  <c r="B278" i="5"/>
  <c r="A279" i="5"/>
  <c r="B279" i="5"/>
  <c r="A280" i="5"/>
  <c r="B280" i="5"/>
  <c r="F280" i="5" s="1"/>
  <c r="A281" i="5"/>
  <c r="B281" i="5"/>
  <c r="A282" i="5"/>
  <c r="B282" i="5"/>
  <c r="A283" i="5"/>
  <c r="B283" i="5"/>
  <c r="A284" i="5"/>
  <c r="B284" i="5"/>
  <c r="F284" i="5" s="1"/>
  <c r="A285" i="5"/>
  <c r="B285" i="5"/>
  <c r="A286" i="5"/>
  <c r="B286" i="5"/>
  <c r="A287" i="5"/>
  <c r="B287" i="5"/>
  <c r="A288" i="5"/>
  <c r="B288" i="5"/>
  <c r="F288" i="5" s="1"/>
  <c r="A289" i="5"/>
  <c r="B289" i="5"/>
  <c r="A290" i="5"/>
  <c r="B290" i="5"/>
  <c r="A291" i="5"/>
  <c r="B291" i="5"/>
  <c r="B264" i="5"/>
  <c r="A264" i="5"/>
  <c r="B378" i="5"/>
  <c r="A378" i="5"/>
  <c r="B377" i="5"/>
  <c r="A377" i="5"/>
  <c r="B376" i="5"/>
  <c r="A376" i="5"/>
  <c r="B375" i="5"/>
  <c r="F375" i="5" s="1"/>
  <c r="A375" i="5"/>
  <c r="B374" i="5"/>
  <c r="A374" i="5"/>
  <c r="B373" i="5"/>
  <c r="A373" i="5"/>
  <c r="B372" i="5"/>
  <c r="A372" i="5"/>
  <c r="B371" i="5"/>
  <c r="F371" i="5" s="1"/>
  <c r="A371" i="5"/>
  <c r="B370" i="5"/>
  <c r="A370" i="5"/>
  <c r="B369" i="5"/>
  <c r="A369" i="5"/>
  <c r="B368" i="5"/>
  <c r="A368" i="5"/>
  <c r="B367" i="5"/>
  <c r="F367" i="5" s="1"/>
  <c r="A367" i="5"/>
  <c r="B366" i="5"/>
  <c r="A366" i="5"/>
  <c r="B365" i="5"/>
  <c r="A365" i="5"/>
  <c r="B364" i="5"/>
  <c r="A364" i="5"/>
  <c r="B363" i="5"/>
  <c r="F363" i="5" s="1"/>
  <c r="A363" i="5"/>
  <c r="B362" i="5"/>
  <c r="A362" i="5"/>
  <c r="B361" i="5"/>
  <c r="A361" i="5"/>
  <c r="B360" i="5"/>
  <c r="A360" i="5"/>
  <c r="B359" i="5"/>
  <c r="F359" i="5" s="1"/>
  <c r="A359" i="5"/>
  <c r="B358" i="5"/>
  <c r="A358" i="5"/>
  <c r="B357" i="5"/>
  <c r="A357" i="5"/>
  <c r="B356" i="5"/>
  <c r="A356" i="5"/>
  <c r="B355" i="5"/>
  <c r="F355" i="5" s="1"/>
  <c r="A355" i="5"/>
  <c r="B354" i="5"/>
  <c r="A354" i="5"/>
  <c r="B353" i="5"/>
  <c r="A353" i="5"/>
  <c r="B352" i="5"/>
  <c r="A352" i="5"/>
  <c r="B351" i="5"/>
  <c r="F351" i="5" s="1"/>
  <c r="A351" i="5"/>
  <c r="A323" i="5"/>
  <c r="B323" i="5"/>
  <c r="A324" i="5"/>
  <c r="B324" i="5"/>
  <c r="A325" i="5"/>
  <c r="B325" i="5"/>
  <c r="F325" i="5" s="1"/>
  <c r="A326" i="5"/>
  <c r="B326" i="5"/>
  <c r="F326" i="5" s="1"/>
  <c r="A327" i="5"/>
  <c r="B327" i="5"/>
  <c r="A328" i="5"/>
  <c r="B328" i="5"/>
  <c r="A329" i="5"/>
  <c r="B329" i="5"/>
  <c r="F329" i="5" s="1"/>
  <c r="A330" i="5"/>
  <c r="B330" i="5"/>
  <c r="A331" i="5"/>
  <c r="B331" i="5"/>
  <c r="A332" i="5"/>
  <c r="B332" i="5"/>
  <c r="A333" i="5"/>
  <c r="B333" i="5"/>
  <c r="F333" i="5" s="1"/>
  <c r="A334" i="5"/>
  <c r="B334" i="5"/>
  <c r="F334" i="5" s="1"/>
  <c r="A335" i="5"/>
  <c r="B335" i="5"/>
  <c r="A336" i="5"/>
  <c r="B336" i="5"/>
  <c r="A337" i="5"/>
  <c r="B337" i="5"/>
  <c r="F337" i="5" s="1"/>
  <c r="A338" i="5"/>
  <c r="B338" i="5"/>
  <c r="A339" i="5"/>
  <c r="B339" i="5"/>
  <c r="A340" i="5"/>
  <c r="B340" i="5"/>
  <c r="A341" i="5"/>
  <c r="B341" i="5"/>
  <c r="F341" i="5" s="1"/>
  <c r="A342" i="5"/>
  <c r="B342" i="5"/>
  <c r="F342" i="5" s="1"/>
  <c r="A343" i="5"/>
  <c r="B343" i="5"/>
  <c r="A344" i="5"/>
  <c r="B344" i="5"/>
  <c r="A345" i="5"/>
  <c r="B345" i="5"/>
  <c r="F345" i="5" s="1"/>
  <c r="A346" i="5"/>
  <c r="B346" i="5"/>
  <c r="A347" i="5"/>
  <c r="B347" i="5"/>
  <c r="A348" i="5"/>
  <c r="B348" i="5"/>
  <c r="A349" i="5"/>
  <c r="B349" i="5"/>
  <c r="F349" i="5" s="1"/>
  <c r="B322" i="5"/>
  <c r="A322" i="5"/>
  <c r="B436" i="5"/>
  <c r="A436" i="5"/>
  <c r="B435" i="5"/>
  <c r="A435" i="5"/>
  <c r="B434" i="5"/>
  <c r="A434" i="5"/>
  <c r="B433" i="5"/>
  <c r="A433" i="5"/>
  <c r="B432" i="5"/>
  <c r="A432" i="5"/>
  <c r="B431" i="5"/>
  <c r="A431" i="5"/>
  <c r="B430" i="5"/>
  <c r="A430" i="5"/>
  <c r="B429" i="5"/>
  <c r="A429" i="5"/>
  <c r="B428" i="5"/>
  <c r="A428" i="5"/>
  <c r="B427" i="5"/>
  <c r="A427" i="5"/>
  <c r="B426" i="5"/>
  <c r="A426" i="5"/>
  <c r="B425" i="5"/>
  <c r="A425" i="5"/>
  <c r="B424" i="5"/>
  <c r="A424" i="5"/>
  <c r="B423" i="5"/>
  <c r="A423" i="5"/>
  <c r="B422" i="5"/>
  <c r="A422" i="5"/>
  <c r="B421" i="5"/>
  <c r="A421" i="5"/>
  <c r="B420" i="5"/>
  <c r="A420" i="5"/>
  <c r="B419" i="5"/>
  <c r="A419" i="5"/>
  <c r="B418" i="5"/>
  <c r="A418" i="5"/>
  <c r="B417" i="5"/>
  <c r="A417" i="5"/>
  <c r="B416" i="5"/>
  <c r="A416" i="5"/>
  <c r="B415" i="5"/>
  <c r="A415" i="5"/>
  <c r="B414" i="5"/>
  <c r="A414" i="5"/>
  <c r="B413" i="5"/>
  <c r="A413" i="5"/>
  <c r="B412" i="5"/>
  <c r="A412" i="5"/>
  <c r="B411" i="5"/>
  <c r="A411" i="5"/>
  <c r="B410" i="5"/>
  <c r="A410" i="5"/>
  <c r="B409" i="5"/>
  <c r="A409" i="5"/>
  <c r="A381" i="5"/>
  <c r="B381" i="5"/>
  <c r="A382" i="5"/>
  <c r="B382" i="5"/>
  <c r="A383" i="5"/>
  <c r="B383" i="5"/>
  <c r="A384" i="5"/>
  <c r="B384" i="5"/>
  <c r="F384" i="5" s="1"/>
  <c r="A385" i="5"/>
  <c r="B385" i="5"/>
  <c r="A386" i="5"/>
  <c r="B386" i="5"/>
  <c r="A387" i="5"/>
  <c r="B387" i="5"/>
  <c r="A388" i="5"/>
  <c r="B388" i="5"/>
  <c r="A389" i="5"/>
  <c r="B389" i="5"/>
  <c r="A390" i="5"/>
  <c r="B390" i="5"/>
  <c r="A391" i="5"/>
  <c r="B391" i="5"/>
  <c r="A392" i="5"/>
  <c r="B392" i="5"/>
  <c r="F392" i="5" s="1"/>
  <c r="A393" i="5"/>
  <c r="B393" i="5"/>
  <c r="A394" i="5"/>
  <c r="B394" i="5"/>
  <c r="A395" i="5"/>
  <c r="B395" i="5"/>
  <c r="A396" i="5"/>
  <c r="B396" i="5"/>
  <c r="A397" i="5"/>
  <c r="B397" i="5"/>
  <c r="A398" i="5"/>
  <c r="B398" i="5"/>
  <c r="A399" i="5"/>
  <c r="B399" i="5"/>
  <c r="A400" i="5"/>
  <c r="B400" i="5"/>
  <c r="F400" i="5" s="1"/>
  <c r="A401" i="5"/>
  <c r="B401" i="5"/>
  <c r="A402" i="5"/>
  <c r="B402" i="5"/>
  <c r="A403" i="5"/>
  <c r="B403" i="5"/>
  <c r="A404" i="5"/>
  <c r="B404" i="5"/>
  <c r="A405" i="5"/>
  <c r="B405" i="5"/>
  <c r="A406" i="5"/>
  <c r="B406" i="5"/>
  <c r="A407" i="5"/>
  <c r="B407" i="5"/>
  <c r="B380" i="5"/>
  <c r="A380" i="5"/>
  <c r="B494" i="5"/>
  <c r="A494" i="5"/>
  <c r="B493" i="5"/>
  <c r="A493" i="5"/>
  <c r="B492" i="5"/>
  <c r="A492" i="5"/>
  <c r="B491" i="5"/>
  <c r="A491" i="5"/>
  <c r="B490" i="5"/>
  <c r="A490" i="5"/>
  <c r="B489" i="5"/>
  <c r="A489" i="5"/>
  <c r="B488" i="5"/>
  <c r="A488" i="5"/>
  <c r="B487" i="5"/>
  <c r="A487" i="5"/>
  <c r="B486" i="5"/>
  <c r="A486" i="5"/>
  <c r="B485" i="5"/>
  <c r="A485" i="5"/>
  <c r="B484" i="5"/>
  <c r="A484" i="5"/>
  <c r="B483" i="5"/>
  <c r="A483" i="5"/>
  <c r="B482" i="5"/>
  <c r="A482" i="5"/>
  <c r="B481" i="5"/>
  <c r="A481" i="5"/>
  <c r="B480" i="5"/>
  <c r="A480" i="5"/>
  <c r="B479" i="5"/>
  <c r="A479" i="5"/>
  <c r="B478" i="5"/>
  <c r="A478" i="5"/>
  <c r="B477" i="5"/>
  <c r="A477" i="5"/>
  <c r="B476" i="5"/>
  <c r="A476" i="5"/>
  <c r="B475" i="5"/>
  <c r="A475" i="5"/>
  <c r="B474" i="5"/>
  <c r="A474" i="5"/>
  <c r="B473" i="5"/>
  <c r="A473" i="5"/>
  <c r="B472" i="5"/>
  <c r="A472" i="5"/>
  <c r="B471" i="5"/>
  <c r="A471" i="5"/>
  <c r="B470" i="5"/>
  <c r="A470" i="5"/>
  <c r="B469" i="5"/>
  <c r="A469" i="5"/>
  <c r="B468" i="5"/>
  <c r="A468" i="5"/>
  <c r="B467" i="5"/>
  <c r="A467" i="5"/>
  <c r="A439" i="5"/>
  <c r="B439" i="5"/>
  <c r="A440" i="5"/>
  <c r="B440" i="5"/>
  <c r="A441" i="5"/>
  <c r="B441" i="5"/>
  <c r="A442" i="5"/>
  <c r="B442" i="5"/>
  <c r="F442" i="5" s="1"/>
  <c r="A443" i="5"/>
  <c r="B443" i="5"/>
  <c r="A444" i="5"/>
  <c r="B444" i="5"/>
  <c r="A445" i="5"/>
  <c r="B445" i="5"/>
  <c r="F445" i="5" s="1"/>
  <c r="A446" i="5"/>
  <c r="B446" i="5"/>
  <c r="F446" i="5" s="1"/>
  <c r="A447" i="5"/>
  <c r="B447" i="5"/>
  <c r="A448" i="5"/>
  <c r="B448" i="5"/>
  <c r="A449" i="5"/>
  <c r="B449" i="5"/>
  <c r="A450" i="5"/>
  <c r="B450" i="5"/>
  <c r="F450" i="5" s="1"/>
  <c r="A451" i="5"/>
  <c r="B451" i="5"/>
  <c r="A452" i="5"/>
  <c r="B452" i="5"/>
  <c r="A453" i="5"/>
  <c r="B453" i="5"/>
  <c r="F453" i="5" s="1"/>
  <c r="A454" i="5"/>
  <c r="B454" i="5"/>
  <c r="F454" i="5" s="1"/>
  <c r="A455" i="5"/>
  <c r="B455" i="5"/>
  <c r="A456" i="5"/>
  <c r="B456" i="5"/>
  <c r="A457" i="5"/>
  <c r="B457" i="5"/>
  <c r="A458" i="5"/>
  <c r="B458" i="5"/>
  <c r="F458" i="5" s="1"/>
  <c r="A459" i="5"/>
  <c r="B459" i="5"/>
  <c r="A460" i="5"/>
  <c r="B460" i="5"/>
  <c r="A461" i="5"/>
  <c r="B461" i="5"/>
  <c r="F461" i="5" s="1"/>
  <c r="A462" i="5"/>
  <c r="B462" i="5"/>
  <c r="F462" i="5" s="1"/>
  <c r="A463" i="5"/>
  <c r="B463" i="5"/>
  <c r="A464" i="5"/>
  <c r="B464" i="5"/>
  <c r="A465" i="5"/>
  <c r="B465" i="5"/>
  <c r="B438" i="5"/>
  <c r="A438" i="5"/>
  <c r="B610" i="5"/>
  <c r="A610" i="5"/>
  <c r="B609" i="5"/>
  <c r="A609" i="5"/>
  <c r="B608" i="5"/>
  <c r="A608" i="5"/>
  <c r="B607" i="5"/>
  <c r="A607" i="5"/>
  <c r="B606" i="5"/>
  <c r="A606" i="5"/>
  <c r="B605" i="5"/>
  <c r="A605" i="5"/>
  <c r="B604" i="5"/>
  <c r="A604" i="5"/>
  <c r="B603" i="5"/>
  <c r="A603" i="5"/>
  <c r="B602" i="5"/>
  <c r="A602" i="5"/>
  <c r="B601" i="5"/>
  <c r="A601" i="5"/>
  <c r="B600" i="5"/>
  <c r="A600" i="5"/>
  <c r="B599" i="5"/>
  <c r="A599" i="5"/>
  <c r="B598" i="5"/>
  <c r="A598" i="5"/>
  <c r="B597" i="5"/>
  <c r="A597" i="5"/>
  <c r="B596" i="5"/>
  <c r="A596" i="5"/>
  <c r="B595" i="5"/>
  <c r="A595" i="5"/>
  <c r="B594" i="5"/>
  <c r="A594" i="5"/>
  <c r="B593" i="5"/>
  <c r="A593" i="5"/>
  <c r="B592" i="5"/>
  <c r="A592" i="5"/>
  <c r="B591" i="5"/>
  <c r="A591" i="5"/>
  <c r="B590" i="5"/>
  <c r="A590" i="5"/>
  <c r="B589" i="5"/>
  <c r="A589" i="5"/>
  <c r="B588" i="5"/>
  <c r="A588" i="5"/>
  <c r="B587" i="5"/>
  <c r="A587" i="5"/>
  <c r="B586" i="5"/>
  <c r="A586" i="5"/>
  <c r="B585" i="5"/>
  <c r="A585" i="5"/>
  <c r="B584" i="5"/>
  <c r="A584" i="5"/>
  <c r="B583" i="5"/>
  <c r="A583" i="5"/>
  <c r="B581" i="5"/>
  <c r="A581" i="5"/>
  <c r="B580" i="5"/>
  <c r="A580" i="5"/>
  <c r="B579" i="5"/>
  <c r="A579" i="5"/>
  <c r="B578" i="5"/>
  <c r="F578" i="5" s="1"/>
  <c r="A578" i="5"/>
  <c r="B577" i="5"/>
  <c r="A577" i="5"/>
  <c r="B576" i="5"/>
  <c r="A576" i="5"/>
  <c r="B575" i="5"/>
  <c r="A575" i="5"/>
  <c r="B574" i="5"/>
  <c r="F574" i="5" s="1"/>
  <c r="A574" i="5"/>
  <c r="B573" i="5"/>
  <c r="A573" i="5"/>
  <c r="B572" i="5"/>
  <c r="A572" i="5"/>
  <c r="B571" i="5"/>
  <c r="A571" i="5"/>
  <c r="B570" i="5"/>
  <c r="F570" i="5" s="1"/>
  <c r="A570" i="5"/>
  <c r="B569" i="5"/>
  <c r="A569" i="5"/>
  <c r="B568" i="5"/>
  <c r="A568" i="5"/>
  <c r="B567" i="5"/>
  <c r="A567" i="5"/>
  <c r="B566" i="5"/>
  <c r="F566" i="5" s="1"/>
  <c r="A566" i="5"/>
  <c r="B565" i="5"/>
  <c r="A565" i="5"/>
  <c r="B564" i="5"/>
  <c r="A564" i="5"/>
  <c r="B563" i="5"/>
  <c r="A563" i="5"/>
  <c r="B562" i="5"/>
  <c r="F562" i="5" s="1"/>
  <c r="A562" i="5"/>
  <c r="B561" i="5"/>
  <c r="A561" i="5"/>
  <c r="B560" i="5"/>
  <c r="A560" i="5"/>
  <c r="B559" i="5"/>
  <c r="A559" i="5"/>
  <c r="B558" i="5"/>
  <c r="F558" i="5" s="1"/>
  <c r="A558" i="5"/>
  <c r="B557" i="5"/>
  <c r="A557" i="5"/>
  <c r="B556" i="5"/>
  <c r="A556" i="5"/>
  <c r="B555" i="5"/>
  <c r="A555" i="5"/>
  <c r="B554" i="5"/>
  <c r="F554" i="5" s="1"/>
  <c r="A554" i="5"/>
  <c r="B552" i="5"/>
  <c r="A552" i="5"/>
  <c r="B551" i="5"/>
  <c r="A551" i="5"/>
  <c r="B550" i="5"/>
  <c r="A550" i="5"/>
  <c r="B549" i="5"/>
  <c r="A549" i="5"/>
  <c r="B548" i="5"/>
  <c r="A548" i="5"/>
  <c r="B547" i="5"/>
  <c r="A547" i="5"/>
  <c r="B546" i="5"/>
  <c r="A546" i="5"/>
  <c r="B545" i="5"/>
  <c r="A545" i="5"/>
  <c r="B544" i="5"/>
  <c r="A544" i="5"/>
  <c r="B543" i="5"/>
  <c r="A543" i="5"/>
  <c r="B542" i="5"/>
  <c r="A542" i="5"/>
  <c r="B541" i="5"/>
  <c r="A541" i="5"/>
  <c r="B540" i="5"/>
  <c r="A540" i="5"/>
  <c r="B539" i="5"/>
  <c r="A539" i="5"/>
  <c r="B538" i="5"/>
  <c r="A538" i="5"/>
  <c r="B537" i="5"/>
  <c r="A537" i="5"/>
  <c r="B536" i="5"/>
  <c r="A536" i="5"/>
  <c r="B535" i="5"/>
  <c r="A535" i="5"/>
  <c r="B534" i="5"/>
  <c r="A534" i="5"/>
  <c r="B533" i="5"/>
  <c r="A533" i="5"/>
  <c r="B532" i="5"/>
  <c r="A532" i="5"/>
  <c r="B531" i="5"/>
  <c r="A531" i="5"/>
  <c r="B530" i="5"/>
  <c r="A530" i="5"/>
  <c r="B529" i="5"/>
  <c r="A529" i="5"/>
  <c r="B528" i="5"/>
  <c r="A528" i="5"/>
  <c r="B527" i="5"/>
  <c r="A527" i="5"/>
  <c r="B526" i="5"/>
  <c r="A526" i="5"/>
  <c r="B525" i="5"/>
  <c r="A525" i="5"/>
  <c r="A497" i="5"/>
  <c r="B497" i="5"/>
  <c r="A498" i="5"/>
  <c r="B498" i="5"/>
  <c r="A499" i="5"/>
  <c r="B499" i="5"/>
  <c r="F499" i="5" s="1"/>
  <c r="A500" i="5"/>
  <c r="B500" i="5"/>
  <c r="A501" i="5"/>
  <c r="B501" i="5"/>
  <c r="A502" i="5"/>
  <c r="B502" i="5"/>
  <c r="A503" i="5"/>
  <c r="B503" i="5"/>
  <c r="F503" i="5" s="1"/>
  <c r="A504" i="5"/>
  <c r="B504" i="5"/>
  <c r="F504" i="5" s="1"/>
  <c r="A505" i="5"/>
  <c r="B505" i="5"/>
  <c r="A506" i="5"/>
  <c r="B506" i="5"/>
  <c r="A507" i="5"/>
  <c r="B507" i="5"/>
  <c r="F507" i="5" s="1"/>
  <c r="A508" i="5"/>
  <c r="B508" i="5"/>
  <c r="F508" i="5" s="1"/>
  <c r="A509" i="5"/>
  <c r="B509" i="5"/>
  <c r="A510" i="5"/>
  <c r="B510" i="5"/>
  <c r="A511" i="5"/>
  <c r="B511" i="5"/>
  <c r="F511" i="5" s="1"/>
  <c r="A512" i="5"/>
  <c r="B512" i="5"/>
  <c r="F512" i="5" s="1"/>
  <c r="A513" i="5"/>
  <c r="B513" i="5"/>
  <c r="A514" i="5"/>
  <c r="B514" i="5"/>
  <c r="A515" i="5"/>
  <c r="B515" i="5"/>
  <c r="A516" i="5"/>
  <c r="B516" i="5"/>
  <c r="F516" i="5" s="1"/>
  <c r="A517" i="5"/>
  <c r="B517" i="5"/>
  <c r="A518" i="5"/>
  <c r="B518" i="5"/>
  <c r="A519" i="5"/>
  <c r="B519" i="5"/>
  <c r="A520" i="5"/>
  <c r="B520" i="5"/>
  <c r="F520" i="5" s="1"/>
  <c r="A521" i="5"/>
  <c r="B521" i="5"/>
  <c r="A522" i="5"/>
  <c r="B522" i="5"/>
  <c r="A523" i="5"/>
  <c r="B523" i="5"/>
  <c r="F523" i="5" s="1"/>
  <c r="B496" i="5"/>
  <c r="A496" i="5"/>
  <c r="B697" i="5"/>
  <c r="A697" i="5"/>
  <c r="B696" i="5"/>
  <c r="A696" i="5"/>
  <c r="B695" i="5"/>
  <c r="A695" i="5"/>
  <c r="B694" i="5"/>
  <c r="A694" i="5"/>
  <c r="B693" i="5"/>
  <c r="A693" i="5"/>
  <c r="B692" i="5"/>
  <c r="A692" i="5"/>
  <c r="B691" i="5"/>
  <c r="A691" i="5"/>
  <c r="B690" i="5"/>
  <c r="F690" i="5" s="1"/>
  <c r="A690" i="5"/>
  <c r="B689" i="5"/>
  <c r="A689" i="5"/>
  <c r="B688" i="5"/>
  <c r="A688" i="5"/>
  <c r="B687" i="5"/>
  <c r="A687" i="5"/>
  <c r="B686" i="5"/>
  <c r="A686" i="5"/>
  <c r="B685" i="5"/>
  <c r="A685" i="5"/>
  <c r="B684" i="5"/>
  <c r="A684" i="5"/>
  <c r="B683" i="5"/>
  <c r="A683" i="5"/>
  <c r="B682" i="5"/>
  <c r="A682" i="5"/>
  <c r="B681" i="5"/>
  <c r="A681" i="5"/>
  <c r="B680" i="5"/>
  <c r="A680" i="5"/>
  <c r="B679" i="5"/>
  <c r="A679" i="5"/>
  <c r="B678" i="5"/>
  <c r="A678" i="5"/>
  <c r="B677" i="5"/>
  <c r="A677" i="5"/>
  <c r="B676" i="5"/>
  <c r="A676" i="5"/>
  <c r="B675" i="5"/>
  <c r="A675" i="5"/>
  <c r="B674" i="5"/>
  <c r="A674" i="5"/>
  <c r="B673" i="5"/>
  <c r="A673" i="5"/>
  <c r="B672" i="5"/>
  <c r="A672" i="5"/>
  <c r="B671" i="5"/>
  <c r="A671" i="5"/>
  <c r="B670" i="5"/>
  <c r="A670" i="5"/>
  <c r="F515" i="5"/>
  <c r="F519" i="5"/>
  <c r="B668" i="5"/>
  <c r="A668" i="5"/>
  <c r="B667" i="5"/>
  <c r="A667" i="5"/>
  <c r="B666" i="5"/>
  <c r="A666" i="5"/>
  <c r="B665" i="5"/>
  <c r="A665" i="5"/>
  <c r="B664" i="5"/>
  <c r="A664" i="5"/>
  <c r="B663" i="5"/>
  <c r="A663" i="5"/>
  <c r="B662" i="5"/>
  <c r="A662" i="5"/>
  <c r="B661" i="5"/>
  <c r="A661" i="5"/>
  <c r="B660" i="5"/>
  <c r="A660" i="5"/>
  <c r="B659" i="5"/>
  <c r="A659" i="5"/>
  <c r="B658" i="5"/>
  <c r="A658" i="5"/>
  <c r="B657" i="5"/>
  <c r="A657" i="5"/>
  <c r="B656" i="5"/>
  <c r="A656" i="5"/>
  <c r="B655" i="5"/>
  <c r="A655" i="5"/>
  <c r="B654" i="5"/>
  <c r="A654" i="5"/>
  <c r="B653" i="5"/>
  <c r="A653" i="5"/>
  <c r="B652" i="5"/>
  <c r="A652" i="5"/>
  <c r="B651" i="5"/>
  <c r="A651" i="5"/>
  <c r="B650" i="5"/>
  <c r="A650" i="5"/>
  <c r="B649" i="5"/>
  <c r="A649" i="5"/>
  <c r="B648" i="5"/>
  <c r="A648" i="5"/>
  <c r="B647" i="5"/>
  <c r="A647" i="5"/>
  <c r="B646" i="5"/>
  <c r="A646" i="5"/>
  <c r="B645" i="5"/>
  <c r="A645" i="5"/>
  <c r="B644" i="5"/>
  <c r="A644" i="5"/>
  <c r="B643" i="5"/>
  <c r="A643" i="5"/>
  <c r="B642" i="5"/>
  <c r="A642" i="5"/>
  <c r="B641" i="5"/>
  <c r="A641" i="5"/>
  <c r="A613" i="5"/>
  <c r="B613" i="5"/>
  <c r="A614" i="5"/>
  <c r="B614" i="5"/>
  <c r="A615" i="5"/>
  <c r="B615" i="5"/>
  <c r="F615" i="5" s="1"/>
  <c r="A616" i="5"/>
  <c r="B616" i="5"/>
  <c r="A617" i="5"/>
  <c r="B617" i="5"/>
  <c r="A618" i="5"/>
  <c r="B618" i="5"/>
  <c r="A619" i="5"/>
  <c r="B619" i="5"/>
  <c r="F619" i="5" s="1"/>
  <c r="A620" i="5"/>
  <c r="B620" i="5"/>
  <c r="F620" i="5" s="1"/>
  <c r="A621" i="5"/>
  <c r="B621" i="5"/>
  <c r="A622" i="5"/>
  <c r="B622" i="5"/>
  <c r="A623" i="5"/>
  <c r="B623" i="5"/>
  <c r="F623" i="5" s="1"/>
  <c r="A624" i="5"/>
  <c r="B624" i="5"/>
  <c r="A625" i="5"/>
  <c r="B625" i="5"/>
  <c r="A626" i="5"/>
  <c r="B626" i="5"/>
  <c r="A627" i="5"/>
  <c r="B627" i="5"/>
  <c r="F627" i="5" s="1"/>
  <c r="A628" i="5"/>
  <c r="B628" i="5"/>
  <c r="F628" i="5" s="1"/>
  <c r="A629" i="5"/>
  <c r="B629" i="5"/>
  <c r="A630" i="5"/>
  <c r="B630" i="5"/>
  <c r="A631" i="5"/>
  <c r="B631" i="5"/>
  <c r="F631" i="5" s="1"/>
  <c r="A632" i="5"/>
  <c r="B632" i="5"/>
  <c r="A633" i="5"/>
  <c r="B633" i="5"/>
  <c r="A634" i="5"/>
  <c r="B634" i="5"/>
  <c r="A635" i="5"/>
  <c r="B635" i="5"/>
  <c r="F635" i="5" s="1"/>
  <c r="A636" i="5"/>
  <c r="B636" i="5"/>
  <c r="F636" i="5" s="1"/>
  <c r="A637" i="5"/>
  <c r="B637" i="5"/>
  <c r="A638" i="5"/>
  <c r="B638" i="5"/>
  <c r="A639" i="5"/>
  <c r="B639" i="5"/>
  <c r="F639" i="5" s="1"/>
  <c r="B612" i="5"/>
  <c r="A612" i="5"/>
  <c r="B755" i="5"/>
  <c r="A755" i="5"/>
  <c r="B754" i="5"/>
  <c r="A754" i="5"/>
  <c r="B753" i="5"/>
  <c r="A753" i="5"/>
  <c r="B752" i="5"/>
  <c r="A752" i="5"/>
  <c r="B751" i="5"/>
  <c r="A751" i="5"/>
  <c r="B750" i="5"/>
  <c r="A750" i="5"/>
  <c r="B749" i="5"/>
  <c r="A749" i="5"/>
  <c r="B748" i="5"/>
  <c r="A748" i="5"/>
  <c r="B747" i="5"/>
  <c r="A747" i="5"/>
  <c r="B746" i="5"/>
  <c r="A746" i="5"/>
  <c r="B745" i="5"/>
  <c r="A745" i="5"/>
  <c r="B744" i="5"/>
  <c r="A744" i="5"/>
  <c r="B743" i="5"/>
  <c r="A743" i="5"/>
  <c r="B742" i="5"/>
  <c r="A742" i="5"/>
  <c r="B741" i="5"/>
  <c r="A741" i="5"/>
  <c r="B740" i="5"/>
  <c r="A740" i="5"/>
  <c r="B739" i="5"/>
  <c r="A739" i="5"/>
  <c r="B738" i="5"/>
  <c r="A738" i="5"/>
  <c r="B737" i="5"/>
  <c r="A737" i="5"/>
  <c r="B736" i="5"/>
  <c r="A736" i="5"/>
  <c r="B735" i="5"/>
  <c r="A735" i="5"/>
  <c r="B734" i="5"/>
  <c r="A734" i="5"/>
  <c r="B733" i="5"/>
  <c r="A733" i="5"/>
  <c r="B732" i="5"/>
  <c r="A732" i="5"/>
  <c r="B731" i="5"/>
  <c r="A731" i="5"/>
  <c r="B730" i="5"/>
  <c r="A730" i="5"/>
  <c r="B729" i="5"/>
  <c r="A729" i="5"/>
  <c r="B728" i="5"/>
  <c r="A728" i="5"/>
  <c r="A700" i="5"/>
  <c r="B700" i="5"/>
  <c r="A701" i="5"/>
  <c r="B701" i="5"/>
  <c r="A702" i="5"/>
  <c r="B702" i="5"/>
  <c r="A703" i="5"/>
  <c r="B703" i="5"/>
  <c r="A704" i="5"/>
  <c r="B704" i="5"/>
  <c r="A705" i="5"/>
  <c r="B705" i="5"/>
  <c r="A706" i="5"/>
  <c r="B706" i="5"/>
  <c r="A707" i="5"/>
  <c r="B707" i="5"/>
  <c r="F707" i="5" s="1"/>
  <c r="A708" i="5"/>
  <c r="B708" i="5"/>
  <c r="A709" i="5"/>
  <c r="B709" i="5"/>
  <c r="A710" i="5"/>
  <c r="B710" i="5"/>
  <c r="A711" i="5"/>
  <c r="B711" i="5"/>
  <c r="A712" i="5"/>
  <c r="B712" i="5"/>
  <c r="A713" i="5"/>
  <c r="B713" i="5"/>
  <c r="A714" i="5"/>
  <c r="B714" i="5"/>
  <c r="A715" i="5"/>
  <c r="B715" i="5"/>
  <c r="F715" i="5" s="1"/>
  <c r="A716" i="5"/>
  <c r="B716" i="5"/>
  <c r="A717" i="5"/>
  <c r="B717" i="5"/>
  <c r="A718" i="5"/>
  <c r="B718" i="5"/>
  <c r="A719" i="5"/>
  <c r="B719" i="5"/>
  <c r="A720" i="5"/>
  <c r="B720" i="5"/>
  <c r="A721" i="5"/>
  <c r="B721" i="5"/>
  <c r="A722" i="5"/>
  <c r="B722" i="5"/>
  <c r="A723" i="5"/>
  <c r="B723" i="5"/>
  <c r="F723" i="5" s="1"/>
  <c r="A724" i="5"/>
  <c r="B724" i="5"/>
  <c r="A725" i="5"/>
  <c r="B725" i="5"/>
  <c r="A726" i="5"/>
  <c r="B726" i="5"/>
  <c r="B699" i="5"/>
  <c r="A699" i="5"/>
  <c r="B813" i="5"/>
  <c r="A813" i="5"/>
  <c r="B812" i="5"/>
  <c r="A812" i="5"/>
  <c r="B811" i="5"/>
  <c r="A811" i="5"/>
  <c r="B810" i="5"/>
  <c r="F810" i="5" s="1"/>
  <c r="A810" i="5"/>
  <c r="B809" i="5"/>
  <c r="A809" i="5"/>
  <c r="B808" i="5"/>
  <c r="A808" i="5"/>
  <c r="B807" i="5"/>
  <c r="A807" i="5"/>
  <c r="B806" i="5"/>
  <c r="A806" i="5"/>
  <c r="B805" i="5"/>
  <c r="A805" i="5"/>
  <c r="B804" i="5"/>
  <c r="A804" i="5"/>
  <c r="B803" i="5"/>
  <c r="A803" i="5"/>
  <c r="B802" i="5"/>
  <c r="F802" i="5" s="1"/>
  <c r="A802" i="5"/>
  <c r="B801" i="5"/>
  <c r="A801" i="5"/>
  <c r="B800" i="5"/>
  <c r="A800" i="5"/>
  <c r="B799" i="5"/>
  <c r="A799" i="5"/>
  <c r="B798" i="5"/>
  <c r="A798" i="5"/>
  <c r="B797" i="5"/>
  <c r="A797" i="5"/>
  <c r="B796" i="5"/>
  <c r="A796" i="5"/>
  <c r="B795" i="5"/>
  <c r="A795" i="5"/>
  <c r="B794" i="5"/>
  <c r="F794" i="5" s="1"/>
  <c r="A794" i="5"/>
  <c r="B793" i="5"/>
  <c r="A793" i="5"/>
  <c r="B792" i="5"/>
  <c r="A792" i="5"/>
  <c r="B791" i="5"/>
  <c r="A791" i="5"/>
  <c r="B790" i="5"/>
  <c r="A790" i="5"/>
  <c r="B789" i="5"/>
  <c r="A789" i="5"/>
  <c r="B788" i="5"/>
  <c r="A788" i="5"/>
  <c r="B787" i="5"/>
  <c r="A787" i="5"/>
  <c r="B786" i="5"/>
  <c r="F786" i="5" s="1"/>
  <c r="A786" i="5"/>
  <c r="A758" i="5"/>
  <c r="B758" i="5"/>
  <c r="A759" i="5"/>
  <c r="B759" i="5"/>
  <c r="A760" i="5"/>
  <c r="B760" i="5"/>
  <c r="A761" i="5"/>
  <c r="B761" i="5"/>
  <c r="F761" i="5" s="1"/>
  <c r="A762" i="5"/>
  <c r="B762" i="5"/>
  <c r="A763" i="5"/>
  <c r="B763" i="5"/>
  <c r="A764" i="5"/>
  <c r="B764" i="5"/>
  <c r="A765" i="5"/>
  <c r="B765" i="5"/>
  <c r="F765" i="5" s="1"/>
  <c r="A766" i="5"/>
  <c r="B766" i="5"/>
  <c r="A767" i="5"/>
  <c r="B767" i="5"/>
  <c r="A768" i="5"/>
  <c r="B768" i="5"/>
  <c r="A769" i="5"/>
  <c r="B769" i="5"/>
  <c r="F769" i="5" s="1"/>
  <c r="A770" i="5"/>
  <c r="B770" i="5"/>
  <c r="A771" i="5"/>
  <c r="B771" i="5"/>
  <c r="A772" i="5"/>
  <c r="B772" i="5"/>
  <c r="A773" i="5"/>
  <c r="B773" i="5"/>
  <c r="F773" i="5" s="1"/>
  <c r="A774" i="5"/>
  <c r="B774" i="5"/>
  <c r="A775" i="5"/>
  <c r="B775" i="5"/>
  <c r="A776" i="5"/>
  <c r="B776" i="5"/>
  <c r="A777" i="5"/>
  <c r="B777" i="5"/>
  <c r="F777" i="5" s="1"/>
  <c r="A778" i="5"/>
  <c r="B778" i="5"/>
  <c r="A779" i="5"/>
  <c r="B779" i="5"/>
  <c r="A780" i="5"/>
  <c r="B780" i="5"/>
  <c r="A781" i="5"/>
  <c r="B781" i="5"/>
  <c r="F781" i="5" s="1"/>
  <c r="A782" i="5"/>
  <c r="B782" i="5"/>
  <c r="A783" i="5"/>
  <c r="B783" i="5"/>
  <c r="A784" i="5"/>
  <c r="B784" i="5"/>
  <c r="B757" i="5"/>
  <c r="A757" i="5"/>
  <c r="B871" i="5"/>
  <c r="A871" i="5"/>
  <c r="B870" i="5"/>
  <c r="A870" i="5"/>
  <c r="B869" i="5"/>
  <c r="A869" i="5"/>
  <c r="B868" i="5"/>
  <c r="A868" i="5"/>
  <c r="B867" i="5"/>
  <c r="A867" i="5"/>
  <c r="B866" i="5"/>
  <c r="A866" i="5"/>
  <c r="B865" i="5"/>
  <c r="A865" i="5"/>
  <c r="B864" i="5"/>
  <c r="A864" i="5"/>
  <c r="B863" i="5"/>
  <c r="A863" i="5"/>
  <c r="B862" i="5"/>
  <c r="A862" i="5"/>
  <c r="B861" i="5"/>
  <c r="A861" i="5"/>
  <c r="B860" i="5"/>
  <c r="A860" i="5"/>
  <c r="B859" i="5"/>
  <c r="A859" i="5"/>
  <c r="B858" i="5"/>
  <c r="A858" i="5"/>
  <c r="B857" i="5"/>
  <c r="A857" i="5"/>
  <c r="B856" i="5"/>
  <c r="A856" i="5"/>
  <c r="B855" i="5"/>
  <c r="A855" i="5"/>
  <c r="B854" i="5"/>
  <c r="A854" i="5"/>
  <c r="B853" i="5"/>
  <c r="A853" i="5"/>
  <c r="B852" i="5"/>
  <c r="A852" i="5"/>
  <c r="B851" i="5"/>
  <c r="A851" i="5"/>
  <c r="B850" i="5"/>
  <c r="A850" i="5"/>
  <c r="B849" i="5"/>
  <c r="A849" i="5"/>
  <c r="B848" i="5"/>
  <c r="A848" i="5"/>
  <c r="B847" i="5"/>
  <c r="A847" i="5"/>
  <c r="B846" i="5"/>
  <c r="A846" i="5"/>
  <c r="B845" i="5"/>
  <c r="A845" i="5"/>
  <c r="B844" i="5"/>
  <c r="A844" i="5"/>
  <c r="A816" i="5"/>
  <c r="B816" i="5"/>
  <c r="A817" i="5"/>
  <c r="B817" i="5"/>
  <c r="A818" i="5"/>
  <c r="B818" i="5"/>
  <c r="A819" i="5"/>
  <c r="B819" i="5"/>
  <c r="F819" i="5" s="1"/>
  <c r="A820" i="5"/>
  <c r="B820" i="5"/>
  <c r="A821" i="5"/>
  <c r="B821" i="5"/>
  <c r="A822" i="5"/>
  <c r="B822" i="5"/>
  <c r="F822" i="5" s="1"/>
  <c r="A823" i="5"/>
  <c r="B823" i="5"/>
  <c r="F823" i="5" s="1"/>
  <c r="A824" i="5"/>
  <c r="B824" i="5"/>
  <c r="A825" i="5"/>
  <c r="B825" i="5"/>
  <c r="A826" i="5"/>
  <c r="B826" i="5"/>
  <c r="A827" i="5"/>
  <c r="B827" i="5"/>
  <c r="F827" i="5" s="1"/>
  <c r="A828" i="5"/>
  <c r="B828" i="5"/>
  <c r="A829" i="5"/>
  <c r="B829" i="5"/>
  <c r="A830" i="5"/>
  <c r="B830" i="5"/>
  <c r="F830" i="5" s="1"/>
  <c r="A831" i="5"/>
  <c r="B831" i="5"/>
  <c r="F831" i="5" s="1"/>
  <c r="A832" i="5"/>
  <c r="B832" i="5"/>
  <c r="A833" i="5"/>
  <c r="B833" i="5"/>
  <c r="A834" i="5"/>
  <c r="B834" i="5"/>
  <c r="A835" i="5"/>
  <c r="B835" i="5"/>
  <c r="F835" i="5" s="1"/>
  <c r="A836" i="5"/>
  <c r="B836" i="5"/>
  <c r="A837" i="5"/>
  <c r="B837" i="5"/>
  <c r="A838" i="5"/>
  <c r="B838" i="5"/>
  <c r="F838" i="5" s="1"/>
  <c r="A839" i="5"/>
  <c r="B839" i="5"/>
  <c r="F839" i="5" s="1"/>
  <c r="A840" i="5"/>
  <c r="B840" i="5"/>
  <c r="A841" i="5"/>
  <c r="B841" i="5"/>
  <c r="A842" i="5"/>
  <c r="B842" i="5"/>
  <c r="B815" i="5"/>
  <c r="A815" i="5"/>
  <c r="B929" i="5"/>
  <c r="A929" i="5"/>
  <c r="B928" i="5"/>
  <c r="A928" i="5"/>
  <c r="B927" i="5"/>
  <c r="A927" i="5"/>
  <c r="B926" i="5"/>
  <c r="A926" i="5"/>
  <c r="B925" i="5"/>
  <c r="A925" i="5"/>
  <c r="B924" i="5"/>
  <c r="A924" i="5"/>
  <c r="B923" i="5"/>
  <c r="A923" i="5"/>
  <c r="B922" i="5"/>
  <c r="F922" i="5" s="1"/>
  <c r="A922" i="5"/>
  <c r="B921" i="5"/>
  <c r="A921" i="5"/>
  <c r="B920" i="5"/>
  <c r="A920" i="5"/>
  <c r="B919" i="5"/>
  <c r="A919" i="5"/>
  <c r="B918" i="5"/>
  <c r="A918" i="5"/>
  <c r="B917" i="5"/>
  <c r="A917" i="5"/>
  <c r="B916" i="5"/>
  <c r="A916" i="5"/>
  <c r="B915" i="5"/>
  <c r="A915" i="5"/>
  <c r="B914" i="5"/>
  <c r="F914" i="5" s="1"/>
  <c r="A914" i="5"/>
  <c r="B913" i="5"/>
  <c r="A913" i="5"/>
  <c r="B912" i="5"/>
  <c r="A912" i="5"/>
  <c r="B911" i="5"/>
  <c r="A911" i="5"/>
  <c r="B910" i="5"/>
  <c r="A910" i="5"/>
  <c r="B909" i="5"/>
  <c r="A909" i="5"/>
  <c r="B908" i="5"/>
  <c r="A908" i="5"/>
  <c r="B907" i="5"/>
  <c r="A907" i="5"/>
  <c r="B906" i="5"/>
  <c r="F906" i="5" s="1"/>
  <c r="A906" i="5"/>
  <c r="B905" i="5"/>
  <c r="A905" i="5"/>
  <c r="B904" i="5"/>
  <c r="A904" i="5"/>
  <c r="B903" i="5"/>
  <c r="A903" i="5"/>
  <c r="B902" i="5"/>
  <c r="A902" i="5"/>
  <c r="A874" i="5"/>
  <c r="B874" i="5"/>
  <c r="A875" i="5"/>
  <c r="B875" i="5"/>
  <c r="A876" i="5"/>
  <c r="B876" i="5"/>
  <c r="A877" i="5"/>
  <c r="B877" i="5"/>
  <c r="F877" i="5" s="1"/>
  <c r="A878" i="5"/>
  <c r="B878" i="5"/>
  <c r="A879" i="5"/>
  <c r="B879" i="5"/>
  <c r="A880" i="5"/>
  <c r="B880" i="5"/>
  <c r="A881" i="5"/>
  <c r="B881" i="5"/>
  <c r="F881" i="5" s="1"/>
  <c r="A882" i="5"/>
  <c r="B882" i="5"/>
  <c r="A883" i="5"/>
  <c r="B883" i="5"/>
  <c r="A884" i="5"/>
  <c r="B884" i="5"/>
  <c r="A885" i="5"/>
  <c r="B885" i="5"/>
  <c r="F885" i="5" s="1"/>
  <c r="A886" i="5"/>
  <c r="B886" i="5"/>
  <c r="A887" i="5"/>
  <c r="B887" i="5"/>
  <c r="A888" i="5"/>
  <c r="B888" i="5"/>
  <c r="A889" i="5"/>
  <c r="B889" i="5"/>
  <c r="F889" i="5" s="1"/>
  <c r="A890" i="5"/>
  <c r="B890" i="5"/>
  <c r="A891" i="5"/>
  <c r="B891" i="5"/>
  <c r="A892" i="5"/>
  <c r="B892" i="5"/>
  <c r="A893" i="5"/>
  <c r="B893" i="5"/>
  <c r="F893" i="5" s="1"/>
  <c r="A894" i="5"/>
  <c r="B894" i="5"/>
  <c r="A895" i="5"/>
  <c r="B895" i="5"/>
  <c r="A896" i="5"/>
  <c r="B896" i="5"/>
  <c r="A897" i="5"/>
  <c r="B897" i="5"/>
  <c r="F897" i="5" s="1"/>
  <c r="A898" i="5"/>
  <c r="B898" i="5"/>
  <c r="A899" i="5"/>
  <c r="B899" i="5"/>
  <c r="A900" i="5"/>
  <c r="B900" i="5"/>
  <c r="B873" i="5"/>
  <c r="A873" i="5"/>
  <c r="B988" i="5"/>
  <c r="A988" i="5"/>
  <c r="B987" i="5"/>
  <c r="A987" i="5"/>
  <c r="B986" i="5"/>
  <c r="A986" i="5"/>
  <c r="B985" i="5"/>
  <c r="A985" i="5"/>
  <c r="B984" i="5"/>
  <c r="A984" i="5"/>
  <c r="B983" i="5"/>
  <c r="A983" i="5"/>
  <c r="B982" i="5"/>
  <c r="A982" i="5"/>
  <c r="B981" i="5"/>
  <c r="A981" i="5"/>
  <c r="B980" i="5"/>
  <c r="A980" i="5"/>
  <c r="B979" i="5"/>
  <c r="A979" i="5"/>
  <c r="B978" i="5"/>
  <c r="A978" i="5"/>
  <c r="B977" i="5"/>
  <c r="A977" i="5"/>
  <c r="B976" i="5"/>
  <c r="A976" i="5"/>
  <c r="B975" i="5"/>
  <c r="A975" i="5"/>
  <c r="B974" i="5"/>
  <c r="A974" i="5"/>
  <c r="B973" i="5"/>
  <c r="A973" i="5"/>
  <c r="B972" i="5"/>
  <c r="A972" i="5"/>
  <c r="B971" i="5"/>
  <c r="A971" i="5"/>
  <c r="B970" i="5"/>
  <c r="A970" i="5"/>
  <c r="B969" i="5"/>
  <c r="A969" i="5"/>
  <c r="B968" i="5"/>
  <c r="A968" i="5"/>
  <c r="B967" i="5"/>
  <c r="A967" i="5"/>
  <c r="B966" i="5"/>
  <c r="A966" i="5"/>
  <c r="B965" i="5"/>
  <c r="A965" i="5"/>
  <c r="B964" i="5"/>
  <c r="A964" i="5"/>
  <c r="B963" i="5"/>
  <c r="A963" i="5"/>
  <c r="B962" i="5"/>
  <c r="A962" i="5"/>
  <c r="B961" i="5"/>
  <c r="A961" i="5"/>
  <c r="A933" i="5"/>
  <c r="B933" i="5"/>
  <c r="A934" i="5"/>
  <c r="B934" i="5"/>
  <c r="A935" i="5"/>
  <c r="B935" i="5"/>
  <c r="F935" i="5" s="1"/>
  <c r="A936" i="5"/>
  <c r="B936" i="5"/>
  <c r="F936" i="5" s="1"/>
  <c r="A937" i="5"/>
  <c r="B937" i="5"/>
  <c r="A938" i="5"/>
  <c r="B938" i="5"/>
  <c r="A939" i="5"/>
  <c r="B939" i="5"/>
  <c r="A940" i="5"/>
  <c r="B940" i="5"/>
  <c r="F940" i="5" s="1"/>
  <c r="A941" i="5"/>
  <c r="B941" i="5"/>
  <c r="A942" i="5"/>
  <c r="B942" i="5"/>
  <c r="A943" i="5"/>
  <c r="B943" i="5"/>
  <c r="F943" i="5" s="1"/>
  <c r="A944" i="5"/>
  <c r="B944" i="5"/>
  <c r="F944" i="5" s="1"/>
  <c r="A945" i="5"/>
  <c r="B945" i="5"/>
  <c r="A946" i="5"/>
  <c r="B946" i="5"/>
  <c r="A947" i="5"/>
  <c r="B947" i="5"/>
  <c r="A948" i="5"/>
  <c r="B948" i="5"/>
  <c r="F948" i="5" s="1"/>
  <c r="A949" i="5"/>
  <c r="B949" i="5"/>
  <c r="A950" i="5"/>
  <c r="B950" i="5"/>
  <c r="A951" i="5"/>
  <c r="B951" i="5"/>
  <c r="F951" i="5" s="1"/>
  <c r="A952" i="5"/>
  <c r="B952" i="5"/>
  <c r="F952" i="5" s="1"/>
  <c r="A953" i="5"/>
  <c r="B953" i="5"/>
  <c r="A954" i="5"/>
  <c r="B954" i="5"/>
  <c r="A955" i="5"/>
  <c r="B955" i="5"/>
  <c r="A956" i="5"/>
  <c r="B956" i="5"/>
  <c r="F956" i="5" s="1"/>
  <c r="A957" i="5"/>
  <c r="B957" i="5"/>
  <c r="A958" i="5"/>
  <c r="B958" i="5"/>
  <c r="A959" i="5"/>
  <c r="B959" i="5"/>
  <c r="F959" i="5" s="1"/>
  <c r="B932" i="5"/>
  <c r="A932" i="5"/>
  <c r="B1046" i="5"/>
  <c r="A1046" i="5"/>
  <c r="B1045" i="5"/>
  <c r="A1045" i="5"/>
  <c r="B1044" i="5"/>
  <c r="A1044" i="5"/>
  <c r="B1043" i="5"/>
  <c r="A1043" i="5"/>
  <c r="B1042" i="5"/>
  <c r="A1042" i="5"/>
  <c r="B1041" i="5"/>
  <c r="A1041" i="5"/>
  <c r="B1040" i="5"/>
  <c r="A1040" i="5"/>
  <c r="B1039" i="5"/>
  <c r="A1039" i="5"/>
  <c r="B1038" i="5"/>
  <c r="A1038" i="5"/>
  <c r="B1037" i="5"/>
  <c r="A1037" i="5"/>
  <c r="B1036" i="5"/>
  <c r="A1036" i="5"/>
  <c r="B1035" i="5"/>
  <c r="A1035" i="5"/>
  <c r="B1034" i="5"/>
  <c r="A1034" i="5"/>
  <c r="B1033" i="5"/>
  <c r="A1033" i="5"/>
  <c r="B1032" i="5"/>
  <c r="A1032" i="5"/>
  <c r="B1031" i="5"/>
  <c r="A1031" i="5"/>
  <c r="B1030" i="5"/>
  <c r="A1030" i="5"/>
  <c r="B1029" i="5"/>
  <c r="A1029" i="5"/>
  <c r="B1028" i="5"/>
  <c r="A1028" i="5"/>
  <c r="B1027" i="5"/>
  <c r="A1027" i="5"/>
  <c r="B1026" i="5"/>
  <c r="A1026" i="5"/>
  <c r="B1025" i="5"/>
  <c r="A1025" i="5"/>
  <c r="B1024" i="5"/>
  <c r="A1024" i="5"/>
  <c r="B1023" i="5"/>
  <c r="A1023" i="5"/>
  <c r="B1022" i="5"/>
  <c r="A1022" i="5"/>
  <c r="B1021" i="5"/>
  <c r="A1021" i="5"/>
  <c r="B1020" i="5"/>
  <c r="A1020" i="5"/>
  <c r="B1019" i="5"/>
  <c r="A1019" i="5"/>
  <c r="A991" i="5"/>
  <c r="B991" i="5"/>
  <c r="A992" i="5"/>
  <c r="B992" i="5"/>
  <c r="F992" i="5" s="1"/>
  <c r="A993" i="5"/>
  <c r="B993" i="5"/>
  <c r="A994" i="5"/>
  <c r="B994" i="5"/>
  <c r="F994" i="5" s="1"/>
  <c r="A995" i="5"/>
  <c r="B995" i="5"/>
  <c r="A996" i="5"/>
  <c r="B996" i="5"/>
  <c r="F996" i="5" s="1"/>
  <c r="A997" i="5"/>
  <c r="B997" i="5"/>
  <c r="A998" i="5"/>
  <c r="B998" i="5"/>
  <c r="F998" i="5" s="1"/>
  <c r="A999" i="5"/>
  <c r="B999" i="5"/>
  <c r="A1000" i="5"/>
  <c r="B1000" i="5"/>
  <c r="F1000" i="5" s="1"/>
  <c r="A1001" i="5"/>
  <c r="B1001" i="5"/>
  <c r="A1002" i="5"/>
  <c r="B1002" i="5"/>
  <c r="F1002" i="5" s="1"/>
  <c r="A1003" i="5"/>
  <c r="B1003" i="5"/>
  <c r="A1004" i="5"/>
  <c r="B1004" i="5"/>
  <c r="F1004" i="5" s="1"/>
  <c r="A1005" i="5"/>
  <c r="B1005" i="5"/>
  <c r="A1006" i="5"/>
  <c r="B1006" i="5"/>
  <c r="F1006" i="5" s="1"/>
  <c r="A1007" i="5"/>
  <c r="B1007" i="5"/>
  <c r="A1008" i="5"/>
  <c r="B1008" i="5"/>
  <c r="F1008" i="5" s="1"/>
  <c r="A1009" i="5"/>
  <c r="B1009" i="5"/>
  <c r="A1010" i="5"/>
  <c r="B1010" i="5"/>
  <c r="F1010" i="5" s="1"/>
  <c r="A1011" i="5"/>
  <c r="B1011" i="5"/>
  <c r="A1012" i="5"/>
  <c r="B1012" i="5"/>
  <c r="F1012" i="5" s="1"/>
  <c r="A1013" i="5"/>
  <c r="B1013" i="5"/>
  <c r="A1014" i="5"/>
  <c r="B1014" i="5"/>
  <c r="F1014" i="5" s="1"/>
  <c r="A1015" i="5"/>
  <c r="B1015" i="5"/>
  <c r="A1016" i="5"/>
  <c r="B1016" i="5"/>
  <c r="F1016" i="5" s="1"/>
  <c r="A1017" i="5"/>
  <c r="B1017" i="5"/>
  <c r="B990" i="5"/>
  <c r="A990" i="5"/>
  <c r="B1104" i="5"/>
  <c r="A1104" i="5"/>
  <c r="B1103" i="5"/>
  <c r="A1103" i="5"/>
  <c r="B1102" i="5"/>
  <c r="A1102" i="5"/>
  <c r="B1101" i="5"/>
  <c r="A1101" i="5"/>
  <c r="B1100" i="5"/>
  <c r="A1100" i="5"/>
  <c r="B1099" i="5"/>
  <c r="A1099" i="5"/>
  <c r="B1098" i="5"/>
  <c r="A1098" i="5"/>
  <c r="B1097" i="5"/>
  <c r="A1097" i="5"/>
  <c r="B1096" i="5"/>
  <c r="A1096" i="5"/>
  <c r="B1095" i="5"/>
  <c r="A1095" i="5"/>
  <c r="B1094" i="5"/>
  <c r="A1094" i="5"/>
  <c r="B1093" i="5"/>
  <c r="A1093" i="5"/>
  <c r="B1092" i="5"/>
  <c r="A1092" i="5"/>
  <c r="B1091" i="5"/>
  <c r="A1091" i="5"/>
  <c r="B1090" i="5"/>
  <c r="A1090" i="5"/>
  <c r="B1089" i="5"/>
  <c r="A1089" i="5"/>
  <c r="B1088" i="5"/>
  <c r="A1088" i="5"/>
  <c r="B1087" i="5"/>
  <c r="A1087" i="5"/>
  <c r="B1086" i="5"/>
  <c r="A1086" i="5"/>
  <c r="B1085" i="5"/>
  <c r="A1085" i="5"/>
  <c r="B1084" i="5"/>
  <c r="A1084" i="5"/>
  <c r="B1083" i="5"/>
  <c r="A1083" i="5"/>
  <c r="B1082" i="5"/>
  <c r="A1082" i="5"/>
  <c r="B1081" i="5"/>
  <c r="A1081" i="5"/>
  <c r="B1080" i="5"/>
  <c r="A1080" i="5"/>
  <c r="B1079" i="5"/>
  <c r="A1079" i="5"/>
  <c r="B1078" i="5"/>
  <c r="A1078" i="5"/>
  <c r="B1077" i="5"/>
  <c r="A1077" i="5"/>
  <c r="A1049" i="5"/>
  <c r="B1049" i="5"/>
  <c r="A1050" i="5"/>
  <c r="B1050" i="5"/>
  <c r="A1051" i="5"/>
  <c r="B1051" i="5"/>
  <c r="A1052" i="5"/>
  <c r="B1052" i="5"/>
  <c r="F1052" i="5" s="1"/>
  <c r="A1053" i="5"/>
  <c r="B1053" i="5"/>
  <c r="A1054" i="5"/>
  <c r="B1054" i="5"/>
  <c r="A1055" i="5"/>
  <c r="B1055" i="5"/>
  <c r="A1056" i="5"/>
  <c r="B1056" i="5"/>
  <c r="F1056" i="5" s="1"/>
  <c r="A1057" i="5"/>
  <c r="B1057" i="5"/>
  <c r="A1058" i="5"/>
  <c r="B1058" i="5"/>
  <c r="A1059" i="5"/>
  <c r="B1059" i="5"/>
  <c r="A1060" i="5"/>
  <c r="B1060" i="5"/>
  <c r="F1060" i="5" s="1"/>
  <c r="A1061" i="5"/>
  <c r="B1061" i="5"/>
  <c r="A1062" i="5"/>
  <c r="B1062" i="5"/>
  <c r="A1063" i="5"/>
  <c r="B1063" i="5"/>
  <c r="A1064" i="5"/>
  <c r="B1064" i="5"/>
  <c r="F1064" i="5" s="1"/>
  <c r="A1065" i="5"/>
  <c r="B1065" i="5"/>
  <c r="A1066" i="5"/>
  <c r="B1066" i="5"/>
  <c r="A1067" i="5"/>
  <c r="B1067" i="5"/>
  <c r="A1068" i="5"/>
  <c r="B1068" i="5"/>
  <c r="F1068" i="5" s="1"/>
  <c r="A1069" i="5"/>
  <c r="B1069" i="5"/>
  <c r="A1070" i="5"/>
  <c r="B1070" i="5"/>
  <c r="A1071" i="5"/>
  <c r="B1071" i="5"/>
  <c r="A1072" i="5"/>
  <c r="B1072" i="5"/>
  <c r="F1072" i="5" s="1"/>
  <c r="A1073" i="5"/>
  <c r="B1073" i="5"/>
  <c r="A1074" i="5"/>
  <c r="B1074" i="5"/>
  <c r="A1075" i="5"/>
  <c r="B1075" i="5"/>
  <c r="B1048" i="5"/>
  <c r="F1048" i="5" s="1"/>
  <c r="A1048" i="5"/>
  <c r="B1162" i="5"/>
  <c r="A1162" i="5"/>
  <c r="B1161" i="5"/>
  <c r="A1161" i="5"/>
  <c r="B1160" i="5"/>
  <c r="A1160" i="5"/>
  <c r="B1159" i="5"/>
  <c r="A1159" i="5"/>
  <c r="B1158" i="5"/>
  <c r="A1158" i="5"/>
  <c r="B1157" i="5"/>
  <c r="A1157" i="5"/>
  <c r="B1156" i="5"/>
  <c r="A1156" i="5"/>
  <c r="B1155" i="5"/>
  <c r="A1155" i="5"/>
  <c r="B1154" i="5"/>
  <c r="A1154" i="5"/>
  <c r="B1153" i="5"/>
  <c r="A1153" i="5"/>
  <c r="B1152" i="5"/>
  <c r="A1152" i="5"/>
  <c r="B1151" i="5"/>
  <c r="A1151" i="5"/>
  <c r="B1150" i="5"/>
  <c r="A1150" i="5"/>
  <c r="B1149" i="5"/>
  <c r="A1149" i="5"/>
  <c r="B1148" i="5"/>
  <c r="A1148" i="5"/>
  <c r="B1147" i="5"/>
  <c r="A1147" i="5"/>
  <c r="B1146" i="5"/>
  <c r="A1146" i="5"/>
  <c r="B1145" i="5"/>
  <c r="A1145" i="5"/>
  <c r="B1144" i="5"/>
  <c r="A1144" i="5"/>
  <c r="B1143" i="5"/>
  <c r="A1143" i="5"/>
  <c r="B1142" i="5"/>
  <c r="A1142" i="5"/>
  <c r="B1141" i="5"/>
  <c r="A1141" i="5"/>
  <c r="B1140" i="5"/>
  <c r="A1140" i="5"/>
  <c r="B1139" i="5"/>
  <c r="A1139" i="5"/>
  <c r="B1138" i="5"/>
  <c r="A1138" i="5"/>
  <c r="B1137" i="5"/>
  <c r="A1137" i="5"/>
  <c r="B1136" i="5"/>
  <c r="A1136" i="5"/>
  <c r="B1135" i="5"/>
  <c r="A1135" i="5"/>
  <c r="A1107" i="5"/>
  <c r="B1107" i="5"/>
  <c r="A1108" i="5"/>
  <c r="B1108" i="5"/>
  <c r="A1109" i="5"/>
  <c r="B1109" i="5"/>
  <c r="A1110" i="5"/>
  <c r="B1110" i="5"/>
  <c r="F1110" i="5" s="1"/>
  <c r="A1111" i="5"/>
  <c r="B1111" i="5"/>
  <c r="A1112" i="5"/>
  <c r="B1112" i="5"/>
  <c r="A1113" i="5"/>
  <c r="B1113" i="5"/>
  <c r="A1114" i="5"/>
  <c r="B1114" i="5"/>
  <c r="F1114" i="5" s="1"/>
  <c r="A1115" i="5"/>
  <c r="B1115" i="5"/>
  <c r="A1116" i="5"/>
  <c r="B1116" i="5"/>
  <c r="A1117" i="5"/>
  <c r="B1117" i="5"/>
  <c r="A1118" i="5"/>
  <c r="B1118" i="5"/>
  <c r="F1118" i="5" s="1"/>
  <c r="A1119" i="5"/>
  <c r="B1119" i="5"/>
  <c r="A1120" i="5"/>
  <c r="B1120" i="5"/>
  <c r="A1121" i="5"/>
  <c r="B1121" i="5"/>
  <c r="A1122" i="5"/>
  <c r="B1122" i="5"/>
  <c r="F1122" i="5" s="1"/>
  <c r="A1123" i="5"/>
  <c r="B1123" i="5"/>
  <c r="A1124" i="5"/>
  <c r="B1124" i="5"/>
  <c r="A1125" i="5"/>
  <c r="B1125" i="5"/>
  <c r="A1126" i="5"/>
  <c r="B1126" i="5"/>
  <c r="F1126" i="5" s="1"/>
  <c r="A1127" i="5"/>
  <c r="B1127" i="5"/>
  <c r="A1128" i="5"/>
  <c r="B1128" i="5"/>
  <c r="A1129" i="5"/>
  <c r="B1129" i="5"/>
  <c r="A1130" i="5"/>
  <c r="B1130" i="5"/>
  <c r="F1130" i="5" s="1"/>
  <c r="A1131" i="5"/>
  <c r="B1131" i="5"/>
  <c r="A1132" i="5"/>
  <c r="B1132" i="5"/>
  <c r="A1133" i="5"/>
  <c r="B1133" i="5"/>
  <c r="B1106" i="5"/>
  <c r="A1106" i="5"/>
  <c r="B1249" i="5"/>
  <c r="A1249" i="5"/>
  <c r="B1248" i="5"/>
  <c r="A1248" i="5"/>
  <c r="B1247" i="5"/>
  <c r="A1247" i="5"/>
  <c r="B1246" i="5"/>
  <c r="F1246" i="5" s="1"/>
  <c r="A1246" i="5"/>
  <c r="B1245" i="5"/>
  <c r="A1245" i="5"/>
  <c r="B1244" i="5"/>
  <c r="A1244" i="5"/>
  <c r="B1243" i="5"/>
  <c r="A1243" i="5"/>
  <c r="B1242" i="5"/>
  <c r="F1242" i="5" s="1"/>
  <c r="A1242" i="5"/>
  <c r="B1241" i="5"/>
  <c r="A1241" i="5"/>
  <c r="B1240" i="5"/>
  <c r="A1240" i="5"/>
  <c r="B1239" i="5"/>
  <c r="A1239" i="5"/>
  <c r="B1238" i="5"/>
  <c r="F1238" i="5" s="1"/>
  <c r="A1238" i="5"/>
  <c r="B1237" i="5"/>
  <c r="A1237" i="5"/>
  <c r="B1236" i="5"/>
  <c r="A1236" i="5"/>
  <c r="B1235" i="5"/>
  <c r="A1235" i="5"/>
  <c r="B1234" i="5"/>
  <c r="F1234" i="5" s="1"/>
  <c r="A1234" i="5"/>
  <c r="B1233" i="5"/>
  <c r="A1233" i="5"/>
  <c r="B1232" i="5"/>
  <c r="A1232" i="5"/>
  <c r="B1231" i="5"/>
  <c r="A1231" i="5"/>
  <c r="B1230" i="5"/>
  <c r="F1230" i="5" s="1"/>
  <c r="A1230" i="5"/>
  <c r="B1229" i="5"/>
  <c r="A1229" i="5"/>
  <c r="B1228" i="5"/>
  <c r="A1228" i="5"/>
  <c r="B1227" i="5"/>
  <c r="A1227" i="5"/>
  <c r="B1226" i="5"/>
  <c r="F1226" i="5" s="1"/>
  <c r="A1226" i="5"/>
  <c r="B1225" i="5"/>
  <c r="A1225" i="5"/>
  <c r="B1224" i="5"/>
  <c r="A1224" i="5"/>
  <c r="B1223" i="5"/>
  <c r="A1223" i="5"/>
  <c r="B1222" i="5"/>
  <c r="F1222" i="5" s="1"/>
  <c r="A1222" i="5"/>
  <c r="B1220" i="5"/>
  <c r="A1220" i="5"/>
  <c r="B1219" i="5"/>
  <c r="A1219" i="5"/>
  <c r="B1218" i="5"/>
  <c r="A1218" i="5"/>
  <c r="B1217" i="5"/>
  <c r="A1217" i="5"/>
  <c r="B1216" i="5"/>
  <c r="A1216" i="5"/>
  <c r="B1215" i="5"/>
  <c r="A1215" i="5"/>
  <c r="B1214" i="5"/>
  <c r="A1214" i="5"/>
  <c r="B1213" i="5"/>
  <c r="A1213" i="5"/>
  <c r="B1212" i="5"/>
  <c r="A1212" i="5"/>
  <c r="B1211" i="5"/>
  <c r="A1211" i="5"/>
  <c r="B1210" i="5"/>
  <c r="A1210" i="5"/>
  <c r="B1209" i="5"/>
  <c r="A1209" i="5"/>
  <c r="B1208" i="5"/>
  <c r="A1208" i="5"/>
  <c r="B1207" i="5"/>
  <c r="A1207" i="5"/>
  <c r="B1206" i="5"/>
  <c r="A1206" i="5"/>
  <c r="B1205" i="5"/>
  <c r="A1205" i="5"/>
  <c r="B1204" i="5"/>
  <c r="A1204" i="5"/>
  <c r="B1203" i="5"/>
  <c r="A1203" i="5"/>
  <c r="B1202" i="5"/>
  <c r="A1202" i="5"/>
  <c r="B1201" i="5"/>
  <c r="A1201" i="5"/>
  <c r="B1200" i="5"/>
  <c r="A1200" i="5"/>
  <c r="B1199" i="5"/>
  <c r="A1199" i="5"/>
  <c r="B1198" i="5"/>
  <c r="A1198" i="5"/>
  <c r="B1197" i="5"/>
  <c r="A1197" i="5"/>
  <c r="B1196" i="5"/>
  <c r="A1196" i="5"/>
  <c r="B1195" i="5"/>
  <c r="A1195" i="5"/>
  <c r="B1194" i="5"/>
  <c r="A1194" i="5"/>
  <c r="B1193" i="5"/>
  <c r="A1193" i="5"/>
  <c r="A1165" i="5"/>
  <c r="B1165" i="5"/>
  <c r="A1166" i="5"/>
  <c r="B1166" i="5"/>
  <c r="A1167" i="5"/>
  <c r="B1167" i="5"/>
  <c r="A1168" i="5"/>
  <c r="B1168" i="5"/>
  <c r="F1168" i="5" s="1"/>
  <c r="A1169" i="5"/>
  <c r="B1169" i="5"/>
  <c r="A1170" i="5"/>
  <c r="B1170" i="5"/>
  <c r="A1171" i="5"/>
  <c r="B1171" i="5"/>
  <c r="A1172" i="5"/>
  <c r="B1172" i="5"/>
  <c r="F1172" i="5" s="1"/>
  <c r="A1173" i="5"/>
  <c r="B1173" i="5"/>
  <c r="A1174" i="5"/>
  <c r="B1174" i="5"/>
  <c r="A1175" i="5"/>
  <c r="B1175" i="5"/>
  <c r="A1176" i="5"/>
  <c r="B1176" i="5"/>
  <c r="F1176" i="5" s="1"/>
  <c r="A1177" i="5"/>
  <c r="B1177" i="5"/>
  <c r="A1178" i="5"/>
  <c r="B1178" i="5"/>
  <c r="A1179" i="5"/>
  <c r="B1179" i="5"/>
  <c r="A1180" i="5"/>
  <c r="B1180" i="5"/>
  <c r="F1180" i="5" s="1"/>
  <c r="A1181" i="5"/>
  <c r="B1181" i="5"/>
  <c r="A1182" i="5"/>
  <c r="B1182" i="5"/>
  <c r="A1183" i="5"/>
  <c r="B1183" i="5"/>
  <c r="A1184" i="5"/>
  <c r="B1184" i="5"/>
  <c r="F1184" i="5" s="1"/>
  <c r="A1185" i="5"/>
  <c r="B1185" i="5"/>
  <c r="A1186" i="5"/>
  <c r="B1186" i="5"/>
  <c r="A1187" i="5"/>
  <c r="B1187" i="5"/>
  <c r="A1188" i="5"/>
  <c r="B1188" i="5"/>
  <c r="F1188" i="5" s="1"/>
  <c r="A1189" i="5"/>
  <c r="B1189" i="5"/>
  <c r="A1190" i="5"/>
  <c r="B1190" i="5"/>
  <c r="A1191" i="5"/>
  <c r="B1191" i="5"/>
  <c r="F1171" i="5"/>
  <c r="F1179" i="5"/>
  <c r="F1187" i="5"/>
  <c r="B1164" i="5"/>
  <c r="A1164" i="5"/>
  <c r="B1307" i="5"/>
  <c r="A1307" i="5"/>
  <c r="B1306" i="5"/>
  <c r="A1306" i="5"/>
  <c r="B1305" i="5"/>
  <c r="A1305" i="5"/>
  <c r="B1304" i="5"/>
  <c r="A1304" i="5"/>
  <c r="B1303" i="5"/>
  <c r="A1303" i="5"/>
  <c r="B1302" i="5"/>
  <c r="A1302" i="5"/>
  <c r="B1301" i="5"/>
  <c r="A1301" i="5"/>
  <c r="B1300" i="5"/>
  <c r="A1300" i="5"/>
  <c r="B1299" i="5"/>
  <c r="A1299" i="5"/>
  <c r="B1298" i="5"/>
  <c r="A1298" i="5"/>
  <c r="B1297" i="5"/>
  <c r="A1297" i="5"/>
  <c r="B1296" i="5"/>
  <c r="A1296" i="5"/>
  <c r="B1295" i="5"/>
  <c r="A1295" i="5"/>
  <c r="B1294" i="5"/>
  <c r="A1294" i="5"/>
  <c r="B1293" i="5"/>
  <c r="A1293" i="5"/>
  <c r="B1292" i="5"/>
  <c r="A1292" i="5"/>
  <c r="B1291" i="5"/>
  <c r="A1291" i="5"/>
  <c r="B1290" i="5"/>
  <c r="A1290" i="5"/>
  <c r="B1289" i="5"/>
  <c r="A1289" i="5"/>
  <c r="B1288" i="5"/>
  <c r="A1288" i="5"/>
  <c r="B1287" i="5"/>
  <c r="A1287" i="5"/>
  <c r="B1286" i="5"/>
  <c r="A1286" i="5"/>
  <c r="B1285" i="5"/>
  <c r="A1285" i="5"/>
  <c r="B1284" i="5"/>
  <c r="A1284" i="5"/>
  <c r="B1283" i="5"/>
  <c r="A1283" i="5"/>
  <c r="B1282" i="5"/>
  <c r="A1282" i="5"/>
  <c r="B1281" i="5"/>
  <c r="A1281" i="5"/>
  <c r="B1280" i="5"/>
  <c r="A1280" i="5"/>
  <c r="A1252" i="5"/>
  <c r="B1252" i="5"/>
  <c r="A1253" i="5"/>
  <c r="B1253" i="5"/>
  <c r="A1254" i="5"/>
  <c r="B1254" i="5"/>
  <c r="F1254" i="5" s="1"/>
  <c r="A1255" i="5"/>
  <c r="B1255" i="5"/>
  <c r="A1256" i="5"/>
  <c r="B1256" i="5"/>
  <c r="A1257" i="5"/>
  <c r="B1257" i="5"/>
  <c r="A1258" i="5"/>
  <c r="B1258" i="5"/>
  <c r="F1258" i="5" s="1"/>
  <c r="A1259" i="5"/>
  <c r="B1259" i="5"/>
  <c r="A1260" i="5"/>
  <c r="B1260" i="5"/>
  <c r="A1261" i="5"/>
  <c r="B1261" i="5"/>
  <c r="A1262" i="5"/>
  <c r="B1262" i="5"/>
  <c r="F1262" i="5" s="1"/>
  <c r="A1263" i="5"/>
  <c r="B1263" i="5"/>
  <c r="A1264" i="5"/>
  <c r="B1264" i="5"/>
  <c r="A1265" i="5"/>
  <c r="B1265" i="5"/>
  <c r="A1266" i="5"/>
  <c r="B1266" i="5"/>
  <c r="F1266" i="5" s="1"/>
  <c r="A1267" i="5"/>
  <c r="B1267" i="5"/>
  <c r="A1268" i="5"/>
  <c r="B1268" i="5"/>
  <c r="A1269" i="5"/>
  <c r="B1269" i="5"/>
  <c r="A1270" i="5"/>
  <c r="B1270" i="5"/>
  <c r="F1270" i="5" s="1"/>
  <c r="A1271" i="5"/>
  <c r="B1271" i="5"/>
  <c r="A1272" i="5"/>
  <c r="B1272" i="5"/>
  <c r="A1273" i="5"/>
  <c r="B1273" i="5"/>
  <c r="A1274" i="5"/>
  <c r="B1274" i="5"/>
  <c r="F1274" i="5" s="1"/>
  <c r="A1275" i="5"/>
  <c r="B1275" i="5"/>
  <c r="A1276" i="5"/>
  <c r="B1276" i="5"/>
  <c r="A1277" i="5"/>
  <c r="B1277" i="5"/>
  <c r="A1278" i="5"/>
  <c r="B1278" i="5"/>
  <c r="F1278" i="5" s="1"/>
  <c r="B1251" i="5"/>
  <c r="A1251" i="5"/>
  <c r="A1339" i="5"/>
  <c r="B1339" i="5"/>
  <c r="A1340" i="5"/>
  <c r="B1340" i="5"/>
  <c r="A1341" i="5"/>
  <c r="B1341" i="5"/>
  <c r="A1342" i="5"/>
  <c r="B1342" i="5"/>
  <c r="A1343" i="5"/>
  <c r="B1343" i="5"/>
  <c r="A1344" i="5"/>
  <c r="B1344" i="5"/>
  <c r="A1345" i="5"/>
  <c r="B1345" i="5"/>
  <c r="A1346" i="5"/>
  <c r="B1346" i="5"/>
  <c r="F1346" i="5" s="1"/>
  <c r="A1347" i="5"/>
  <c r="B1347" i="5"/>
  <c r="A1348" i="5"/>
  <c r="B1348" i="5"/>
  <c r="A1349" i="5"/>
  <c r="B1349" i="5"/>
  <c r="A1350" i="5"/>
  <c r="B1350" i="5"/>
  <c r="A1351" i="5"/>
  <c r="B1351" i="5"/>
  <c r="A1352" i="5"/>
  <c r="B1352" i="5"/>
  <c r="A1353" i="5"/>
  <c r="B1353" i="5"/>
  <c r="A1354" i="5"/>
  <c r="B1354" i="5"/>
  <c r="F1354" i="5" s="1"/>
  <c r="A1355" i="5"/>
  <c r="B1355" i="5"/>
  <c r="A1356" i="5"/>
  <c r="B1356" i="5"/>
  <c r="A1357" i="5"/>
  <c r="B1357" i="5"/>
  <c r="A1358" i="5"/>
  <c r="B1358" i="5"/>
  <c r="A1359" i="5"/>
  <c r="B1359" i="5"/>
  <c r="A1360" i="5"/>
  <c r="B1360" i="5"/>
  <c r="A1361" i="5"/>
  <c r="B1361" i="5"/>
  <c r="A1362" i="5"/>
  <c r="B1362" i="5"/>
  <c r="F1362" i="5" s="1"/>
  <c r="A1363" i="5"/>
  <c r="B1363" i="5"/>
  <c r="A1364" i="5"/>
  <c r="B1364" i="5"/>
  <c r="A1365" i="5"/>
  <c r="B1365" i="5"/>
  <c r="B1338" i="5"/>
  <c r="A1338" i="5"/>
  <c r="B1310" i="5"/>
  <c r="B1311" i="5"/>
  <c r="B1312" i="5"/>
  <c r="B1313" i="5"/>
  <c r="B1314" i="5"/>
  <c r="B1315" i="5"/>
  <c r="F1315" i="5" s="1"/>
  <c r="B1316" i="5"/>
  <c r="B1317" i="5"/>
  <c r="B1318" i="5"/>
  <c r="B1319" i="5"/>
  <c r="B1320" i="5"/>
  <c r="B1321" i="5"/>
  <c r="B1322" i="5"/>
  <c r="B1323" i="5"/>
  <c r="F1323" i="5" s="1"/>
  <c r="B1324" i="5"/>
  <c r="B1325" i="5"/>
  <c r="B1326" i="5"/>
  <c r="B1327" i="5"/>
  <c r="B1328" i="5"/>
  <c r="B1329" i="5"/>
  <c r="B1330" i="5"/>
  <c r="B1331" i="5"/>
  <c r="F1331" i="5" s="1"/>
  <c r="B1332" i="5"/>
  <c r="B1333" i="5"/>
  <c r="B1334" i="5"/>
  <c r="B1335" i="5"/>
  <c r="B1336" i="5"/>
  <c r="B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A1335" i="5"/>
  <c r="A1336" i="5"/>
  <c r="A1309" i="5"/>
  <c r="F2035" i="5"/>
  <c r="F2036" i="5"/>
  <c r="F2037" i="5"/>
  <c r="F2038" i="5"/>
  <c r="F2039" i="5"/>
  <c r="F2040" i="5"/>
  <c r="F2041" i="5"/>
  <c r="F2042" i="5"/>
  <c r="F2043" i="5"/>
  <c r="F2044" i="5"/>
  <c r="F2045" i="5"/>
  <c r="F2046" i="5"/>
  <c r="F2047" i="5"/>
  <c r="F2048" i="5"/>
  <c r="F2049" i="5"/>
  <c r="F2050" i="5"/>
  <c r="F2051" i="5"/>
  <c r="F2052" i="5"/>
  <c r="F2053" i="5"/>
  <c r="F2054" i="5"/>
  <c r="F2055" i="5"/>
  <c r="F2056" i="5"/>
  <c r="F2057" i="5"/>
  <c r="F2058" i="5"/>
  <c r="F2059" i="5"/>
  <c r="F2060" i="5"/>
  <c r="F2061" i="5"/>
  <c r="F2034" i="5"/>
  <c r="F1976" i="5"/>
  <c r="F1977" i="5"/>
  <c r="F1889" i="5"/>
  <c r="A1887" i="5"/>
  <c r="A1886" i="5"/>
  <c r="A1885" i="5"/>
  <c r="A1884" i="5"/>
  <c r="A1883" i="5"/>
  <c r="A1882" i="5"/>
  <c r="A1881" i="5"/>
  <c r="A1880" i="5"/>
  <c r="A1879" i="5"/>
  <c r="A1878" i="5"/>
  <c r="A1877" i="5"/>
  <c r="A1876" i="5"/>
  <c r="A1875" i="5"/>
  <c r="A1874" i="5"/>
  <c r="A1873" i="5"/>
  <c r="A1872" i="5"/>
  <c r="A1871" i="5"/>
  <c r="A1870" i="5"/>
  <c r="A1869" i="5"/>
  <c r="A1868" i="5"/>
  <c r="A1867" i="5"/>
  <c r="A1866" i="5"/>
  <c r="A1865" i="5"/>
  <c r="A1864" i="5"/>
  <c r="A1863" i="5"/>
  <c r="A1862" i="5"/>
  <c r="A1861" i="5"/>
  <c r="A1860" i="5"/>
  <c r="A1858" i="5"/>
  <c r="A1857" i="5"/>
  <c r="A1856" i="5"/>
  <c r="A1855" i="5"/>
  <c r="A1854" i="5"/>
  <c r="A1853" i="5"/>
  <c r="A1852" i="5"/>
  <c r="A1851" i="5"/>
  <c r="A1850" i="5"/>
  <c r="A1849" i="5"/>
  <c r="A1848" i="5"/>
  <c r="A1847" i="5"/>
  <c r="A1846" i="5"/>
  <c r="A1845" i="5"/>
  <c r="A1844" i="5"/>
  <c r="A1843" i="5"/>
  <c r="A1842" i="5"/>
  <c r="A1841" i="5"/>
  <c r="A1840" i="5"/>
  <c r="A1839" i="5"/>
  <c r="A1838" i="5"/>
  <c r="A1837" i="5"/>
  <c r="A1836" i="5"/>
  <c r="A1835" i="5"/>
  <c r="A1834" i="5"/>
  <c r="A1833" i="5"/>
  <c r="A1832" i="5"/>
  <c r="A1831" i="5"/>
  <c r="B1887" i="5"/>
  <c r="B1886" i="5"/>
  <c r="B1885" i="5"/>
  <c r="B1884" i="5"/>
  <c r="B1883" i="5"/>
  <c r="B1882" i="5"/>
  <c r="B1881" i="5"/>
  <c r="B1880" i="5"/>
  <c r="B1879" i="5"/>
  <c r="B1878" i="5"/>
  <c r="B1877" i="5"/>
  <c r="B1876" i="5"/>
  <c r="B1875" i="5"/>
  <c r="B1874" i="5"/>
  <c r="B1873" i="5"/>
  <c r="B1872" i="5"/>
  <c r="B1871" i="5"/>
  <c r="B1870" i="5"/>
  <c r="B1869" i="5"/>
  <c r="B1868" i="5"/>
  <c r="B1867" i="5"/>
  <c r="B1866" i="5"/>
  <c r="B1865" i="5"/>
  <c r="B1864" i="5"/>
  <c r="B1863" i="5"/>
  <c r="B1862" i="5"/>
  <c r="B1861" i="5"/>
  <c r="B1860" i="5"/>
  <c r="B1858" i="5"/>
  <c r="B1857" i="5"/>
  <c r="B1856" i="5"/>
  <c r="B1855" i="5"/>
  <c r="B1854" i="5"/>
  <c r="B1853" i="5"/>
  <c r="B1852" i="5"/>
  <c r="B1851" i="5"/>
  <c r="B1850" i="5"/>
  <c r="B1849" i="5"/>
  <c r="B1848" i="5"/>
  <c r="B1847" i="5"/>
  <c r="B1846" i="5"/>
  <c r="B1845" i="5"/>
  <c r="B1844" i="5"/>
  <c r="B1843" i="5"/>
  <c r="B1842" i="5"/>
  <c r="B1841" i="5"/>
  <c r="B1840" i="5"/>
  <c r="B1839" i="5"/>
  <c r="B1838" i="5"/>
  <c r="B1837" i="5"/>
  <c r="B1836" i="5"/>
  <c r="B1835" i="5"/>
  <c r="B1834" i="5"/>
  <c r="B1833" i="5"/>
  <c r="B1832" i="5"/>
  <c r="B1831" i="5"/>
  <c r="B1803" i="5"/>
  <c r="F1803" i="5" s="1"/>
  <c r="B1804" i="5"/>
  <c r="B1805" i="5"/>
  <c r="B1806" i="5"/>
  <c r="B1807" i="5"/>
  <c r="B1808" i="5"/>
  <c r="B1809" i="5"/>
  <c r="B1810" i="5"/>
  <c r="F1810" i="5" s="1"/>
  <c r="B1811" i="5"/>
  <c r="F1811" i="5" s="1"/>
  <c r="B1812" i="5"/>
  <c r="B1813" i="5"/>
  <c r="B1814" i="5"/>
  <c r="B1815" i="5"/>
  <c r="B1816" i="5"/>
  <c r="B1817" i="5"/>
  <c r="B1818" i="5"/>
  <c r="F1818" i="5" s="1"/>
  <c r="B1819" i="5"/>
  <c r="F1819" i="5" s="1"/>
  <c r="B1820" i="5"/>
  <c r="B1821" i="5"/>
  <c r="B1822" i="5"/>
  <c r="B1823" i="5"/>
  <c r="B1824" i="5"/>
  <c r="B1825" i="5"/>
  <c r="B1826" i="5"/>
  <c r="F1826" i="5" s="1"/>
  <c r="B1827" i="5"/>
  <c r="F1827" i="5" s="1"/>
  <c r="B1828" i="5"/>
  <c r="B1829" i="5"/>
  <c r="A1803" i="5"/>
  <c r="A1804" i="5"/>
  <c r="A1805" i="5"/>
  <c r="A1806" i="5"/>
  <c r="A1807" i="5"/>
  <c r="A1808" i="5"/>
  <c r="A1809" i="5"/>
  <c r="A1810" i="5"/>
  <c r="A1811" i="5"/>
  <c r="A1812" i="5"/>
  <c r="A1813" i="5"/>
  <c r="A1814" i="5"/>
  <c r="A1815" i="5"/>
  <c r="A1816" i="5"/>
  <c r="A1817" i="5"/>
  <c r="A1818" i="5"/>
  <c r="A1819" i="5"/>
  <c r="A1820" i="5"/>
  <c r="A1821" i="5"/>
  <c r="A1822" i="5"/>
  <c r="A1823" i="5"/>
  <c r="A1824" i="5"/>
  <c r="A1825" i="5"/>
  <c r="A1826" i="5"/>
  <c r="A1827" i="5"/>
  <c r="A1828" i="5"/>
  <c r="A1829" i="5"/>
  <c r="B1802" i="5"/>
  <c r="F1802" i="5" s="1"/>
  <c r="A1802" i="5"/>
  <c r="B2090" i="5"/>
  <c r="A2090" i="5"/>
  <c r="B2089" i="5"/>
  <c r="A2089" i="5"/>
  <c r="B2088" i="5"/>
  <c r="A2088" i="5"/>
  <c r="B2087" i="5"/>
  <c r="A2087" i="5"/>
  <c r="B2086" i="5"/>
  <c r="A2086" i="5"/>
  <c r="B2085" i="5"/>
  <c r="A2085" i="5"/>
  <c r="B2084" i="5"/>
  <c r="A2084" i="5"/>
  <c r="B2083" i="5"/>
  <c r="A2083" i="5"/>
  <c r="B2082" i="5"/>
  <c r="A2082" i="5"/>
  <c r="B2081" i="5"/>
  <c r="A2081" i="5"/>
  <c r="B2080" i="5"/>
  <c r="A2080" i="5"/>
  <c r="B2079" i="5"/>
  <c r="A2079" i="5"/>
  <c r="B2078" i="5"/>
  <c r="A2078" i="5"/>
  <c r="B2077" i="5"/>
  <c r="A2077" i="5"/>
  <c r="B2076" i="5"/>
  <c r="A2076" i="5"/>
  <c r="B2075" i="5"/>
  <c r="A2075" i="5"/>
  <c r="B2074" i="5"/>
  <c r="A2074" i="5"/>
  <c r="B2073" i="5"/>
  <c r="A2073" i="5"/>
  <c r="B2072" i="5"/>
  <c r="A2072" i="5"/>
  <c r="B2071" i="5"/>
  <c r="A2071" i="5"/>
  <c r="B2070" i="5"/>
  <c r="A2070" i="5"/>
  <c r="B2069" i="5"/>
  <c r="A2069" i="5"/>
  <c r="B2068" i="5"/>
  <c r="A2068" i="5"/>
  <c r="B2067" i="5"/>
  <c r="A2067" i="5"/>
  <c r="B2066" i="5"/>
  <c r="A2066" i="5"/>
  <c r="B2065" i="5"/>
  <c r="A2065" i="5"/>
  <c r="B2064" i="5"/>
  <c r="A2064" i="5"/>
  <c r="B2063" i="5"/>
  <c r="A2063" i="5"/>
  <c r="B2003" i="5"/>
  <c r="A2003" i="5"/>
  <c r="B2002" i="5"/>
  <c r="A2002" i="5"/>
  <c r="B2001" i="5"/>
  <c r="A2001" i="5"/>
  <c r="B2000" i="5"/>
  <c r="A2000" i="5"/>
  <c r="B1999" i="5"/>
  <c r="A1999" i="5"/>
  <c r="B1998" i="5"/>
  <c r="A1998" i="5"/>
  <c r="B1997" i="5"/>
  <c r="A1997" i="5"/>
  <c r="B1996" i="5"/>
  <c r="A1996" i="5"/>
  <c r="B1995" i="5"/>
  <c r="A1995" i="5"/>
  <c r="B1994" i="5"/>
  <c r="A1994" i="5"/>
  <c r="B1993" i="5"/>
  <c r="A1993" i="5"/>
  <c r="B1992" i="5"/>
  <c r="A1992" i="5"/>
  <c r="B1991" i="5"/>
  <c r="A1991" i="5"/>
  <c r="B1990" i="5"/>
  <c r="A1990" i="5"/>
  <c r="B1989" i="5"/>
  <c r="A1989" i="5"/>
  <c r="B1988" i="5"/>
  <c r="A1988" i="5"/>
  <c r="B1987" i="5"/>
  <c r="A1987" i="5"/>
  <c r="B1986" i="5"/>
  <c r="A1986" i="5"/>
  <c r="B1985" i="5"/>
  <c r="A1985" i="5"/>
  <c r="B1984" i="5"/>
  <c r="A1984" i="5"/>
  <c r="B1983" i="5"/>
  <c r="A1983" i="5"/>
  <c r="B1982" i="5"/>
  <c r="A1982" i="5"/>
  <c r="B1981" i="5"/>
  <c r="A1981" i="5"/>
  <c r="B1980" i="5"/>
  <c r="A1980" i="5"/>
  <c r="B1979" i="5"/>
  <c r="A1979" i="5"/>
  <c r="B1978" i="5"/>
  <c r="A1978" i="5"/>
  <c r="B1977" i="5"/>
  <c r="A1977" i="5"/>
  <c r="B1976" i="5"/>
  <c r="A1976" i="5"/>
  <c r="B2061" i="5"/>
  <c r="A2061" i="5"/>
  <c r="B2060" i="5"/>
  <c r="A2060" i="5"/>
  <c r="B2059" i="5"/>
  <c r="F2030" i="5" s="1"/>
  <c r="A2059" i="5"/>
  <c r="B2058" i="5"/>
  <c r="A2058" i="5"/>
  <c r="B2057" i="5"/>
  <c r="A2057" i="5"/>
  <c r="B2056" i="5"/>
  <c r="A2056" i="5"/>
  <c r="B2055" i="5"/>
  <c r="F2026" i="5" s="1"/>
  <c r="A2055" i="5"/>
  <c r="B2054" i="5"/>
  <c r="A2054" i="5"/>
  <c r="B2053" i="5"/>
  <c r="A2053" i="5"/>
  <c r="B2052" i="5"/>
  <c r="A2052" i="5"/>
  <c r="B2051" i="5"/>
  <c r="F2022" i="5" s="1"/>
  <c r="A2051" i="5"/>
  <c r="B2050" i="5"/>
  <c r="A2050" i="5"/>
  <c r="B2049" i="5"/>
  <c r="A2049" i="5"/>
  <c r="B2048" i="5"/>
  <c r="A2048" i="5"/>
  <c r="B2047" i="5"/>
  <c r="F2018" i="5" s="1"/>
  <c r="A2047" i="5"/>
  <c r="B2046" i="5"/>
  <c r="A2046" i="5"/>
  <c r="B2045" i="5"/>
  <c r="A2045" i="5"/>
  <c r="B2044" i="5"/>
  <c r="A2044" i="5"/>
  <c r="B2043" i="5"/>
  <c r="F2014" i="5" s="1"/>
  <c r="A2043" i="5"/>
  <c r="B2042" i="5"/>
  <c r="A2042" i="5"/>
  <c r="B2041" i="5"/>
  <c r="A2041" i="5"/>
  <c r="B2040" i="5"/>
  <c r="A2040" i="5"/>
  <c r="B2039" i="5"/>
  <c r="F2010" i="5" s="1"/>
  <c r="A2039" i="5"/>
  <c r="B2038" i="5"/>
  <c r="A2038" i="5"/>
  <c r="B2037" i="5"/>
  <c r="A2037" i="5"/>
  <c r="B2036" i="5"/>
  <c r="A2036" i="5"/>
  <c r="B2035" i="5"/>
  <c r="F2006" i="5" s="1"/>
  <c r="A2035" i="5"/>
  <c r="B2034" i="5"/>
  <c r="A2034" i="5"/>
  <c r="A2006" i="5"/>
  <c r="A2007" i="5"/>
  <c r="A2008" i="5"/>
  <c r="A2009" i="5"/>
  <c r="A2010" i="5"/>
  <c r="A2011" i="5"/>
  <c r="A2012" i="5"/>
  <c r="A2013" i="5"/>
  <c r="A2014" i="5"/>
  <c r="A2015" i="5"/>
  <c r="A2016" i="5"/>
  <c r="A2017" i="5"/>
  <c r="A2018" i="5"/>
  <c r="A2019" i="5"/>
  <c r="A2020" i="5"/>
  <c r="A2021" i="5"/>
  <c r="A2022" i="5"/>
  <c r="A2023" i="5"/>
  <c r="A2024" i="5"/>
  <c r="A2025" i="5"/>
  <c r="A2026" i="5"/>
  <c r="A2027" i="5"/>
  <c r="A2028" i="5"/>
  <c r="A2029" i="5"/>
  <c r="A2030" i="5"/>
  <c r="A2031" i="5"/>
  <c r="A2032" i="5"/>
  <c r="B2006" i="5"/>
  <c r="B2007" i="5"/>
  <c r="B2008" i="5"/>
  <c r="B2009" i="5"/>
  <c r="B2010" i="5"/>
  <c r="B2011" i="5"/>
  <c r="B2012" i="5"/>
  <c r="B2013" i="5"/>
  <c r="F1984" i="5" s="1"/>
  <c r="B2014" i="5"/>
  <c r="B2015" i="5"/>
  <c r="B2016" i="5"/>
  <c r="B2017" i="5"/>
  <c r="B2018" i="5"/>
  <c r="B2019" i="5"/>
  <c r="B2020" i="5"/>
  <c r="B2021" i="5"/>
  <c r="F1992" i="5" s="1"/>
  <c r="B2022" i="5"/>
  <c r="B2023" i="5"/>
  <c r="B2024" i="5"/>
  <c r="B2025" i="5"/>
  <c r="B2026" i="5"/>
  <c r="B2027" i="5"/>
  <c r="B2028" i="5"/>
  <c r="B2029" i="5"/>
  <c r="F2000" i="5" s="1"/>
  <c r="B2030" i="5"/>
  <c r="B2031" i="5"/>
  <c r="B2032" i="5"/>
  <c r="B2005" i="5"/>
  <c r="A2005" i="5"/>
  <c r="B1974" i="5"/>
  <c r="A1974" i="5"/>
  <c r="B1973" i="5"/>
  <c r="A1973" i="5"/>
  <c r="B1972" i="5"/>
  <c r="A1972" i="5"/>
  <c r="B1971" i="5"/>
  <c r="A1971" i="5"/>
  <c r="B1970" i="5"/>
  <c r="A1970" i="5"/>
  <c r="B1969" i="5"/>
  <c r="A1969" i="5"/>
  <c r="B1968" i="5"/>
  <c r="A1968" i="5"/>
  <c r="B1967" i="5"/>
  <c r="A1967" i="5"/>
  <c r="B1966" i="5"/>
  <c r="A1966" i="5"/>
  <c r="B1965" i="5"/>
  <c r="A1965" i="5"/>
  <c r="B1964" i="5"/>
  <c r="A1964" i="5"/>
  <c r="B1963" i="5"/>
  <c r="A1963" i="5"/>
  <c r="B1962" i="5"/>
  <c r="A1962" i="5"/>
  <c r="B1961" i="5"/>
  <c r="A1961" i="5"/>
  <c r="B1960" i="5"/>
  <c r="A1960" i="5"/>
  <c r="B1959" i="5"/>
  <c r="A1959" i="5"/>
  <c r="B1958" i="5"/>
  <c r="A1958" i="5"/>
  <c r="B1957" i="5"/>
  <c r="A1957" i="5"/>
  <c r="B1956" i="5"/>
  <c r="A1956" i="5"/>
  <c r="B1955" i="5"/>
  <c r="A1955" i="5"/>
  <c r="B1954" i="5"/>
  <c r="A1954" i="5"/>
  <c r="B1953" i="5"/>
  <c r="A1953" i="5"/>
  <c r="B1952" i="5"/>
  <c r="A1952" i="5"/>
  <c r="B1951" i="5"/>
  <c r="A1951" i="5"/>
  <c r="B1950" i="5"/>
  <c r="A1950" i="5"/>
  <c r="B1949" i="5"/>
  <c r="A1949" i="5"/>
  <c r="B1948" i="5"/>
  <c r="A1948" i="5"/>
  <c r="B1947" i="5"/>
  <c r="A1947" i="5"/>
  <c r="B1945" i="5"/>
  <c r="A1945" i="5"/>
  <c r="B1944" i="5"/>
  <c r="A1944" i="5"/>
  <c r="B1943" i="5"/>
  <c r="A1943" i="5"/>
  <c r="B1942" i="5"/>
  <c r="A1942" i="5"/>
  <c r="B1941" i="5"/>
  <c r="A1941" i="5"/>
  <c r="B1940" i="5"/>
  <c r="A1940" i="5"/>
  <c r="B1939" i="5"/>
  <c r="A1939" i="5"/>
  <c r="B1938" i="5"/>
  <c r="A1938" i="5"/>
  <c r="B1937" i="5"/>
  <c r="A1937" i="5"/>
  <c r="B1936" i="5"/>
  <c r="A1936" i="5"/>
  <c r="B1935" i="5"/>
  <c r="A1935" i="5"/>
  <c r="B1934" i="5"/>
  <c r="A1934" i="5"/>
  <c r="B1933" i="5"/>
  <c r="A1933" i="5"/>
  <c r="B1932" i="5"/>
  <c r="A1932" i="5"/>
  <c r="B1931" i="5"/>
  <c r="A1931" i="5"/>
  <c r="B1930" i="5"/>
  <c r="A1930" i="5"/>
  <c r="B1929" i="5"/>
  <c r="A1929" i="5"/>
  <c r="B1928" i="5"/>
  <c r="A1928" i="5"/>
  <c r="B1927" i="5"/>
  <c r="A1927" i="5"/>
  <c r="B1926" i="5"/>
  <c r="A1926" i="5"/>
  <c r="B1925" i="5"/>
  <c r="A1925" i="5"/>
  <c r="B1924" i="5"/>
  <c r="A1924" i="5"/>
  <c r="B1923" i="5"/>
  <c r="A1923" i="5"/>
  <c r="B1922" i="5"/>
  <c r="A1922" i="5"/>
  <c r="B1921" i="5"/>
  <c r="A1921" i="5"/>
  <c r="B1920" i="5"/>
  <c r="A1920" i="5"/>
  <c r="B1919" i="5"/>
  <c r="A1919" i="5"/>
  <c r="B1918" i="5"/>
  <c r="A1918" i="5"/>
  <c r="B1890" i="5"/>
  <c r="B1891" i="5"/>
  <c r="B1892" i="5"/>
  <c r="B1893" i="5"/>
  <c r="F1893" i="5" s="1"/>
  <c r="B1894" i="5"/>
  <c r="B1895" i="5"/>
  <c r="B1896" i="5"/>
  <c r="F1896" i="5" s="1"/>
  <c r="B1897" i="5"/>
  <c r="F1897" i="5" s="1"/>
  <c r="B1898" i="5"/>
  <c r="B1899" i="5"/>
  <c r="B1900" i="5"/>
  <c r="B1901" i="5"/>
  <c r="F1901" i="5" s="1"/>
  <c r="B1902" i="5"/>
  <c r="B1903" i="5"/>
  <c r="B1904" i="5"/>
  <c r="F1904" i="5" s="1"/>
  <c r="B1905" i="5"/>
  <c r="F1905" i="5" s="1"/>
  <c r="B1906" i="5"/>
  <c r="B1907" i="5"/>
  <c r="B1908" i="5"/>
  <c r="B1909" i="5"/>
  <c r="F1909" i="5" s="1"/>
  <c r="B1910" i="5"/>
  <c r="B1911" i="5"/>
  <c r="B1912" i="5"/>
  <c r="F1912" i="5" s="1"/>
  <c r="B1913" i="5"/>
  <c r="F1913" i="5" s="1"/>
  <c r="B1914" i="5"/>
  <c r="B1915" i="5"/>
  <c r="B1916" i="5"/>
  <c r="A1890" i="5"/>
  <c r="A1891" i="5"/>
  <c r="A1892" i="5"/>
  <c r="A1893" i="5"/>
  <c r="A1894" i="5"/>
  <c r="A1895" i="5"/>
  <c r="A1896" i="5"/>
  <c r="A1897" i="5"/>
  <c r="A1898" i="5"/>
  <c r="A1899" i="5"/>
  <c r="A1900" i="5"/>
  <c r="A1901" i="5"/>
  <c r="A1902" i="5"/>
  <c r="A1903" i="5"/>
  <c r="A1904" i="5"/>
  <c r="A1905" i="5"/>
  <c r="A1906" i="5"/>
  <c r="A1907" i="5"/>
  <c r="A1908" i="5"/>
  <c r="A1909" i="5"/>
  <c r="A1910" i="5"/>
  <c r="A1911" i="5"/>
  <c r="A1912" i="5"/>
  <c r="A1913" i="5"/>
  <c r="A1914" i="5"/>
  <c r="A1915" i="5"/>
  <c r="A1916" i="5"/>
  <c r="B1889" i="5"/>
  <c r="A1889"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32" i="5"/>
  <c r="F2031" i="5"/>
  <c r="F2029" i="5"/>
  <c r="F2028" i="5"/>
  <c r="F2027" i="5"/>
  <c r="F2025" i="5"/>
  <c r="F2024" i="5"/>
  <c r="F2023" i="5"/>
  <c r="F2021" i="5"/>
  <c r="F2020" i="5"/>
  <c r="F2019" i="5"/>
  <c r="F2017" i="5"/>
  <c r="F2016" i="5"/>
  <c r="F2015" i="5"/>
  <c r="F2013" i="5"/>
  <c r="F2012" i="5"/>
  <c r="F2011" i="5"/>
  <c r="F2009" i="5"/>
  <c r="F2008" i="5"/>
  <c r="F2007" i="5"/>
  <c r="F2005" i="5"/>
  <c r="F1804" i="5"/>
  <c r="F1805" i="5"/>
  <c r="F1806" i="5"/>
  <c r="F1807" i="5"/>
  <c r="F1808" i="5"/>
  <c r="F1809" i="5"/>
  <c r="F1812" i="5"/>
  <c r="F1813" i="5"/>
  <c r="F1814" i="5"/>
  <c r="F1815" i="5"/>
  <c r="F1816" i="5"/>
  <c r="F1817" i="5"/>
  <c r="F1820" i="5"/>
  <c r="F1821" i="5"/>
  <c r="F1822" i="5"/>
  <c r="F1823" i="5"/>
  <c r="F1824" i="5"/>
  <c r="F1825" i="5"/>
  <c r="F1828" i="5"/>
  <c r="F1829" i="5"/>
  <c r="B1774" i="5"/>
  <c r="B1775" i="5"/>
  <c r="B1776" i="5"/>
  <c r="B1777" i="5"/>
  <c r="B1778" i="5"/>
  <c r="B1779" i="5"/>
  <c r="F1779" i="5" s="1"/>
  <c r="B1780" i="5"/>
  <c r="B1781" i="5"/>
  <c r="B1782" i="5"/>
  <c r="B1783" i="5"/>
  <c r="B1784" i="5"/>
  <c r="B1785" i="5"/>
  <c r="B1786" i="5"/>
  <c r="B1787" i="5"/>
  <c r="F1787" i="5" s="1"/>
  <c r="B1788" i="5"/>
  <c r="B1789" i="5"/>
  <c r="B1790" i="5"/>
  <c r="B1791" i="5"/>
  <c r="B1792" i="5"/>
  <c r="B1793" i="5"/>
  <c r="B1794" i="5"/>
  <c r="B1795" i="5"/>
  <c r="F1795" i="5" s="1"/>
  <c r="B1796" i="5"/>
  <c r="B1797" i="5"/>
  <c r="B1798" i="5"/>
  <c r="B1799" i="5"/>
  <c r="B1800" i="5"/>
  <c r="A1774" i="5"/>
  <c r="A1775" i="5"/>
  <c r="A1776" i="5"/>
  <c r="A1777" i="5"/>
  <c r="A1778" i="5"/>
  <c r="A1779" i="5"/>
  <c r="A1780" i="5"/>
  <c r="A1781" i="5"/>
  <c r="A1782" i="5"/>
  <c r="A1783" i="5"/>
  <c r="A1784" i="5"/>
  <c r="A1785" i="5"/>
  <c r="A1786" i="5"/>
  <c r="A1787" i="5"/>
  <c r="A1788" i="5"/>
  <c r="A1789" i="5"/>
  <c r="A1790" i="5"/>
  <c r="A1791" i="5"/>
  <c r="A1792" i="5"/>
  <c r="A1793" i="5"/>
  <c r="A1794" i="5"/>
  <c r="A1795" i="5"/>
  <c r="A1796" i="5"/>
  <c r="A1797" i="5"/>
  <c r="A1798" i="5"/>
  <c r="A1799" i="5"/>
  <c r="A1800" i="5"/>
  <c r="B1773" i="5"/>
  <c r="A1773" i="5"/>
  <c r="B1771" i="5"/>
  <c r="A1771" i="5"/>
  <c r="B1770" i="5"/>
  <c r="A1770" i="5"/>
  <c r="B1769" i="5"/>
  <c r="A1769" i="5"/>
  <c r="B1768" i="5"/>
  <c r="A1768" i="5"/>
  <c r="B1767" i="5"/>
  <c r="A1767" i="5"/>
  <c r="B1766" i="5"/>
  <c r="A1766" i="5"/>
  <c r="B1765" i="5"/>
  <c r="A1765" i="5"/>
  <c r="B1764" i="5"/>
  <c r="F1764" i="5" s="1"/>
  <c r="A1764" i="5"/>
  <c r="B1763" i="5"/>
  <c r="A1763" i="5"/>
  <c r="B1762" i="5"/>
  <c r="A1762" i="5"/>
  <c r="B1761" i="5"/>
  <c r="A1761" i="5"/>
  <c r="B1760" i="5"/>
  <c r="A1760" i="5"/>
  <c r="B1759" i="5"/>
  <c r="A1759" i="5"/>
  <c r="B1758" i="5"/>
  <c r="A1758" i="5"/>
  <c r="B1757" i="5"/>
  <c r="A1757" i="5"/>
  <c r="B1756" i="5"/>
  <c r="F1756" i="5" s="1"/>
  <c r="A1756" i="5"/>
  <c r="B1755" i="5"/>
  <c r="A1755" i="5"/>
  <c r="B1754" i="5"/>
  <c r="A1754" i="5"/>
  <c r="B1753" i="5"/>
  <c r="A1753" i="5"/>
  <c r="B1752" i="5"/>
  <c r="A1752" i="5"/>
  <c r="B1751" i="5"/>
  <c r="A1751" i="5"/>
  <c r="B1750" i="5"/>
  <c r="A1750" i="5"/>
  <c r="B1749" i="5"/>
  <c r="A1749" i="5"/>
  <c r="B1748" i="5"/>
  <c r="F1748" i="5" s="1"/>
  <c r="A1748" i="5"/>
  <c r="B1747" i="5"/>
  <c r="A1747" i="5"/>
  <c r="B1746" i="5"/>
  <c r="A1746" i="5"/>
  <c r="B1745" i="5"/>
  <c r="A1745" i="5"/>
  <c r="B1744" i="5"/>
  <c r="A1744" i="5"/>
  <c r="B1716" i="5"/>
  <c r="B1717" i="5"/>
  <c r="B1718" i="5"/>
  <c r="B1719" i="5"/>
  <c r="B1720" i="5"/>
  <c r="B1721" i="5"/>
  <c r="B1722" i="5"/>
  <c r="B1723" i="5"/>
  <c r="F1723" i="5" s="1"/>
  <c r="B1724" i="5"/>
  <c r="B1725" i="5"/>
  <c r="B1726" i="5"/>
  <c r="B1727" i="5"/>
  <c r="B1728" i="5"/>
  <c r="B1729" i="5"/>
  <c r="B1730" i="5"/>
  <c r="B1731" i="5"/>
  <c r="F1731" i="5" s="1"/>
  <c r="B1732" i="5"/>
  <c r="B1733" i="5"/>
  <c r="B1734" i="5"/>
  <c r="B1735" i="5"/>
  <c r="B1736" i="5"/>
  <c r="F1736" i="5" s="1"/>
  <c r="B1737" i="5"/>
  <c r="B1738" i="5"/>
  <c r="B1739" i="5"/>
  <c r="F1739" i="5" s="1"/>
  <c r="B1740" i="5"/>
  <c r="B1741" i="5"/>
  <c r="B1742" i="5"/>
  <c r="A1716" i="5"/>
  <c r="A1717" i="5"/>
  <c r="A1718" i="5"/>
  <c r="A1719" i="5"/>
  <c r="A1720" i="5"/>
  <c r="A1721" i="5"/>
  <c r="A1722" i="5"/>
  <c r="A1723" i="5"/>
  <c r="A1724" i="5"/>
  <c r="A1725" i="5"/>
  <c r="A1726" i="5"/>
  <c r="A1727" i="5"/>
  <c r="A1728" i="5"/>
  <c r="A1729" i="5"/>
  <c r="A1730" i="5"/>
  <c r="A1731" i="5"/>
  <c r="A1732" i="5"/>
  <c r="A1733" i="5"/>
  <c r="A1734" i="5"/>
  <c r="A1735" i="5"/>
  <c r="A1736" i="5"/>
  <c r="A1737" i="5"/>
  <c r="A1738" i="5"/>
  <c r="A1739" i="5"/>
  <c r="A1740" i="5"/>
  <c r="A1741" i="5"/>
  <c r="A1742" i="5"/>
  <c r="B1715" i="5"/>
  <c r="F1715" i="5" s="1"/>
  <c r="A1715" i="5"/>
  <c r="A1687" i="5"/>
  <c r="B1687" i="5"/>
  <c r="A1688" i="5"/>
  <c r="B1688" i="5"/>
  <c r="A1689" i="5"/>
  <c r="B1689" i="5"/>
  <c r="F1689" i="5" s="1"/>
  <c r="A1690" i="5"/>
  <c r="B1690" i="5"/>
  <c r="A1691" i="5"/>
  <c r="B1691" i="5"/>
  <c r="A1692" i="5"/>
  <c r="B1692" i="5"/>
  <c r="A1693" i="5"/>
  <c r="B1693" i="5"/>
  <c r="F1693" i="5" s="1"/>
  <c r="A1694" i="5"/>
  <c r="B1694" i="5"/>
  <c r="A1695" i="5"/>
  <c r="B1695" i="5"/>
  <c r="A1696" i="5"/>
  <c r="B1696" i="5"/>
  <c r="A1697" i="5"/>
  <c r="B1697" i="5"/>
  <c r="F1697" i="5" s="1"/>
  <c r="A1698" i="5"/>
  <c r="B1698" i="5"/>
  <c r="A1699" i="5"/>
  <c r="B1699" i="5"/>
  <c r="A1700" i="5"/>
  <c r="B1700" i="5"/>
  <c r="A1701" i="5"/>
  <c r="B1701" i="5"/>
  <c r="F1701" i="5" s="1"/>
  <c r="A1702" i="5"/>
  <c r="B1702" i="5"/>
  <c r="A1703" i="5"/>
  <c r="B1703" i="5"/>
  <c r="A1704" i="5"/>
  <c r="B1704" i="5"/>
  <c r="A1705" i="5"/>
  <c r="B1705" i="5"/>
  <c r="F1705" i="5" s="1"/>
  <c r="A1706" i="5"/>
  <c r="B1706" i="5"/>
  <c r="A1707" i="5"/>
  <c r="B1707" i="5"/>
  <c r="A1708" i="5"/>
  <c r="B1708" i="5"/>
  <c r="A1709" i="5"/>
  <c r="B1709" i="5"/>
  <c r="F1709" i="5" s="1"/>
  <c r="A1710" i="5"/>
  <c r="B1710" i="5"/>
  <c r="A1711" i="5"/>
  <c r="B1711" i="5"/>
  <c r="A1712" i="5"/>
  <c r="B1712" i="5"/>
  <c r="A1713" i="5"/>
  <c r="B1713" i="5"/>
  <c r="F1713" i="5" s="1"/>
  <c r="B1686" i="5"/>
  <c r="A1686" i="5"/>
  <c r="F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A1658" i="5"/>
  <c r="A1659" i="5"/>
  <c r="A1660" i="5"/>
  <c r="A1661" i="5"/>
  <c r="A1662" i="5"/>
  <c r="A1663" i="5"/>
  <c r="A1664" i="5"/>
  <c r="A1665" i="5"/>
  <c r="A1666" i="5"/>
  <c r="A1667" i="5"/>
  <c r="A1668" i="5"/>
  <c r="A1669" i="5"/>
  <c r="A1670" i="5"/>
  <c r="A1671" i="5"/>
  <c r="A1672" i="5"/>
  <c r="A1673" i="5"/>
  <c r="A1674" i="5"/>
  <c r="A1675" i="5"/>
  <c r="A1676" i="5"/>
  <c r="A1677" i="5"/>
  <c r="A1678" i="5"/>
  <c r="A1679" i="5"/>
  <c r="A1680" i="5"/>
  <c r="A1681" i="5"/>
  <c r="A1682" i="5"/>
  <c r="A1683" i="5"/>
  <c r="A1684" i="5"/>
  <c r="B1657" i="5"/>
  <c r="A1657" i="5"/>
  <c r="F1541" i="5"/>
  <c r="B1629" i="5"/>
  <c r="B1630" i="5"/>
  <c r="B1631" i="5"/>
  <c r="B1632" i="5"/>
  <c r="B1633" i="5"/>
  <c r="B1634" i="5"/>
  <c r="B1635" i="5"/>
  <c r="B1636" i="5"/>
  <c r="F1636" i="5" s="1"/>
  <c r="B1637" i="5"/>
  <c r="B1638" i="5"/>
  <c r="B1639" i="5"/>
  <c r="B1640" i="5"/>
  <c r="B1641" i="5"/>
  <c r="B1642" i="5"/>
  <c r="B1643" i="5"/>
  <c r="B1644" i="5"/>
  <c r="F1644" i="5" s="1"/>
  <c r="B1645" i="5"/>
  <c r="B1646" i="5"/>
  <c r="B1647" i="5"/>
  <c r="B1648" i="5"/>
  <c r="B1649" i="5"/>
  <c r="B1650" i="5"/>
  <c r="B1651" i="5"/>
  <c r="B1652" i="5"/>
  <c r="F1652" i="5" s="1"/>
  <c r="B1653" i="5"/>
  <c r="B1654" i="5"/>
  <c r="B1655" i="5"/>
  <c r="A1629" i="5"/>
  <c r="A1630" i="5"/>
  <c r="A1631" i="5"/>
  <c r="A1632" i="5"/>
  <c r="A1633" i="5"/>
  <c r="A1634" i="5"/>
  <c r="A1635" i="5"/>
  <c r="A1636" i="5"/>
  <c r="A1637" i="5"/>
  <c r="A1638" i="5"/>
  <c r="A1639" i="5"/>
  <c r="A1640" i="5"/>
  <c r="A1641" i="5"/>
  <c r="A1642" i="5"/>
  <c r="A1643" i="5"/>
  <c r="A1644" i="5"/>
  <c r="A1645" i="5"/>
  <c r="A1646" i="5"/>
  <c r="A1647" i="5"/>
  <c r="A1648" i="5"/>
  <c r="A1649" i="5"/>
  <c r="A1650" i="5"/>
  <c r="A1651" i="5"/>
  <c r="A1652" i="5"/>
  <c r="A1653" i="5"/>
  <c r="A1654" i="5"/>
  <c r="A1655" i="5"/>
  <c r="B1628" i="5"/>
  <c r="A1628" i="5"/>
  <c r="F1599" i="5"/>
  <c r="B1600" i="5"/>
  <c r="B1601" i="5"/>
  <c r="B1602" i="5"/>
  <c r="B1603" i="5"/>
  <c r="B1604" i="5"/>
  <c r="B1605" i="5"/>
  <c r="F1605" i="5" s="1"/>
  <c r="B1606" i="5"/>
  <c r="B1607" i="5"/>
  <c r="F1607" i="5" s="1"/>
  <c r="B1608" i="5"/>
  <c r="B1609" i="5"/>
  <c r="B1610" i="5"/>
  <c r="B1611" i="5"/>
  <c r="B1612" i="5"/>
  <c r="B1613" i="5"/>
  <c r="F1613" i="5" s="1"/>
  <c r="B1614" i="5"/>
  <c r="B1615" i="5"/>
  <c r="F1615" i="5" s="1"/>
  <c r="B1616" i="5"/>
  <c r="B1617" i="5"/>
  <c r="B1618" i="5"/>
  <c r="B1619" i="5"/>
  <c r="B1620" i="5"/>
  <c r="B1621" i="5"/>
  <c r="F1621" i="5" s="1"/>
  <c r="B1622" i="5"/>
  <c r="B1623" i="5"/>
  <c r="F1623" i="5" s="1"/>
  <c r="B1624" i="5"/>
  <c r="B1625" i="5"/>
  <c r="B1626" i="5"/>
  <c r="A1600" i="5"/>
  <c r="A1601" i="5"/>
  <c r="A1602" i="5"/>
  <c r="A1603" i="5"/>
  <c r="A1604" i="5"/>
  <c r="A1605" i="5"/>
  <c r="A1606" i="5"/>
  <c r="A1607" i="5"/>
  <c r="A1608" i="5"/>
  <c r="A1609" i="5"/>
  <c r="A1610" i="5"/>
  <c r="A1611" i="5"/>
  <c r="A1612" i="5"/>
  <c r="A1613" i="5"/>
  <c r="A1614" i="5"/>
  <c r="A1615" i="5"/>
  <c r="A1616" i="5"/>
  <c r="A1617" i="5"/>
  <c r="A1618" i="5"/>
  <c r="A1619" i="5"/>
  <c r="A1620" i="5"/>
  <c r="A1621" i="5"/>
  <c r="A1622" i="5"/>
  <c r="A1623" i="5"/>
  <c r="A1624" i="5"/>
  <c r="A1625" i="5"/>
  <c r="A1626" i="5"/>
  <c r="B1599" i="5"/>
  <c r="A1599" i="5"/>
  <c r="F2003" i="5"/>
  <c r="F2002" i="5"/>
  <c r="F2001" i="5"/>
  <c r="F1999" i="5"/>
  <c r="F1998" i="5"/>
  <c r="F1997" i="5"/>
  <c r="F1996" i="5"/>
  <c r="F1995" i="5"/>
  <c r="F1994" i="5"/>
  <c r="F1993" i="5"/>
  <c r="F1991" i="5"/>
  <c r="F1990" i="5"/>
  <c r="F1989" i="5"/>
  <c r="F1988" i="5"/>
  <c r="F1987" i="5"/>
  <c r="F1986" i="5"/>
  <c r="F1985" i="5"/>
  <c r="F1983" i="5"/>
  <c r="F1982" i="5"/>
  <c r="F1981" i="5"/>
  <c r="F1980" i="5"/>
  <c r="F1979" i="5"/>
  <c r="F1978"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6" i="5"/>
  <c r="F1915" i="5"/>
  <c r="F1914" i="5"/>
  <c r="F1911" i="5"/>
  <c r="F1910" i="5"/>
  <c r="F1908" i="5"/>
  <c r="F1907" i="5"/>
  <c r="F1906" i="5"/>
  <c r="F1903" i="5"/>
  <c r="F1902" i="5"/>
  <c r="F1900" i="5"/>
  <c r="F1899" i="5"/>
  <c r="F1898" i="5"/>
  <c r="F1895" i="5"/>
  <c r="F1894" i="5"/>
  <c r="F1892" i="5"/>
  <c r="F1891" i="5"/>
  <c r="F1890" i="5"/>
  <c r="F1887" i="5"/>
  <c r="F1886" i="5"/>
  <c r="F1885" i="5"/>
  <c r="F1884" i="5"/>
  <c r="F1883" i="5"/>
  <c r="F1882" i="5"/>
  <c r="F1881" i="5"/>
  <c r="F1880" i="5"/>
  <c r="F1879" i="5"/>
  <c r="F1878" i="5"/>
  <c r="F1877" i="5"/>
  <c r="F1876" i="5"/>
  <c r="F1875" i="5"/>
  <c r="F1874" i="5"/>
  <c r="F1873" i="5"/>
  <c r="F1872" i="5"/>
  <c r="F1871" i="5"/>
  <c r="F1870" i="5"/>
  <c r="F1869" i="5"/>
  <c r="F1868" i="5"/>
  <c r="F1867" i="5"/>
  <c r="F1866" i="5"/>
  <c r="F1865" i="5"/>
  <c r="F1864" i="5"/>
  <c r="F1863" i="5"/>
  <c r="F1862" i="5"/>
  <c r="F1861" i="5"/>
  <c r="F1860"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00" i="5"/>
  <c r="F1799" i="5"/>
  <c r="F1798" i="5"/>
  <c r="F1797" i="5"/>
  <c r="F1796" i="5"/>
  <c r="F1794" i="5"/>
  <c r="F1793" i="5"/>
  <c r="F1792" i="5"/>
  <c r="F1791" i="5"/>
  <c r="F1790" i="5"/>
  <c r="F1789" i="5"/>
  <c r="F1788" i="5"/>
  <c r="F1786" i="5"/>
  <c r="F1785" i="5"/>
  <c r="F1784" i="5"/>
  <c r="F1783" i="5"/>
  <c r="F1782" i="5"/>
  <c r="F1781" i="5"/>
  <c r="F1780" i="5"/>
  <c r="F1778" i="5"/>
  <c r="F1777" i="5"/>
  <c r="F1776" i="5"/>
  <c r="F1775" i="5"/>
  <c r="F1774" i="5"/>
  <c r="F1773" i="5"/>
  <c r="F1771" i="5"/>
  <c r="F1770" i="5"/>
  <c r="F1769" i="5"/>
  <c r="F1768" i="5"/>
  <c r="F1767" i="5"/>
  <c r="F1766" i="5"/>
  <c r="F1765" i="5"/>
  <c r="F1763" i="5"/>
  <c r="F1762" i="5"/>
  <c r="F1761" i="5"/>
  <c r="F1760" i="5"/>
  <c r="F1759" i="5"/>
  <c r="F1758" i="5"/>
  <c r="F1757" i="5"/>
  <c r="F1755" i="5"/>
  <c r="F1754" i="5"/>
  <c r="F1753" i="5"/>
  <c r="F1752" i="5"/>
  <c r="F1751" i="5"/>
  <c r="F1750" i="5"/>
  <c r="F1749" i="5"/>
  <c r="F1747" i="5"/>
  <c r="F1746" i="5"/>
  <c r="F1745" i="5"/>
  <c r="F1744" i="5"/>
  <c r="F1742" i="5"/>
  <c r="F1741" i="5"/>
  <c r="F1740" i="5"/>
  <c r="F1738" i="5"/>
  <c r="F1737" i="5"/>
  <c r="F1735" i="5"/>
  <c r="F1734" i="5"/>
  <c r="F1733" i="5"/>
  <c r="F1732" i="5"/>
  <c r="F1730" i="5"/>
  <c r="F1729" i="5"/>
  <c r="F1728" i="5"/>
  <c r="F1727" i="5"/>
  <c r="F1726" i="5"/>
  <c r="F1725" i="5"/>
  <c r="F1724" i="5"/>
  <c r="F1722" i="5"/>
  <c r="F1721" i="5"/>
  <c r="F1720" i="5"/>
  <c r="F1719" i="5"/>
  <c r="F1718" i="5"/>
  <c r="F1717" i="5"/>
  <c r="F1716" i="5"/>
  <c r="F1658" i="5"/>
  <c r="F1712" i="5"/>
  <c r="F1711" i="5"/>
  <c r="F1710" i="5"/>
  <c r="F1708" i="5"/>
  <c r="F1707" i="5"/>
  <c r="F1706" i="5"/>
  <c r="F1704" i="5"/>
  <c r="F1703" i="5"/>
  <c r="F1702" i="5"/>
  <c r="F1700" i="5"/>
  <c r="F1699" i="5"/>
  <c r="F1698" i="5"/>
  <c r="F1696" i="5"/>
  <c r="F1695" i="5"/>
  <c r="F1694" i="5"/>
  <c r="F1692" i="5"/>
  <c r="F1691" i="5"/>
  <c r="F1690" i="5"/>
  <c r="F1688" i="5"/>
  <c r="F1687" i="5"/>
  <c r="F1686"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B1571" i="5"/>
  <c r="F1571" i="5" s="1"/>
  <c r="B1572" i="5"/>
  <c r="B1573" i="5"/>
  <c r="B1574" i="5"/>
  <c r="F1574" i="5" s="1"/>
  <c r="B1575" i="5"/>
  <c r="B1576" i="5"/>
  <c r="B1577" i="5"/>
  <c r="B1578" i="5"/>
  <c r="B1579" i="5"/>
  <c r="F1579" i="5" s="1"/>
  <c r="B1580" i="5"/>
  <c r="B1581" i="5"/>
  <c r="B1582" i="5"/>
  <c r="F1582" i="5" s="1"/>
  <c r="B1583" i="5"/>
  <c r="B1584" i="5"/>
  <c r="B1585" i="5"/>
  <c r="B1586" i="5"/>
  <c r="B1587" i="5"/>
  <c r="F1587" i="5" s="1"/>
  <c r="B1588" i="5"/>
  <c r="B1589" i="5"/>
  <c r="B1590" i="5"/>
  <c r="F1590" i="5" s="1"/>
  <c r="B1591" i="5"/>
  <c r="B1592" i="5"/>
  <c r="B1593" i="5"/>
  <c r="B1594" i="5"/>
  <c r="F1594" i="5" s="1"/>
  <c r="B1595" i="5"/>
  <c r="F1595" i="5" s="1"/>
  <c r="B1596" i="5"/>
  <c r="B1597" i="5"/>
  <c r="A1571" i="5"/>
  <c r="A1572" i="5"/>
  <c r="A1573" i="5"/>
  <c r="A1574" i="5"/>
  <c r="A1575" i="5"/>
  <c r="A1576" i="5"/>
  <c r="A1577" i="5"/>
  <c r="A1578" i="5"/>
  <c r="A1579" i="5"/>
  <c r="A1580" i="5"/>
  <c r="A1581" i="5"/>
  <c r="A1582" i="5"/>
  <c r="A1583" i="5"/>
  <c r="A1584" i="5"/>
  <c r="A1585" i="5"/>
  <c r="A1586" i="5"/>
  <c r="A1587" i="5"/>
  <c r="A1588" i="5"/>
  <c r="A1589" i="5"/>
  <c r="A1590" i="5"/>
  <c r="A1591" i="5"/>
  <c r="A1592" i="5"/>
  <c r="A1593" i="5"/>
  <c r="A1594" i="5"/>
  <c r="A1595" i="5"/>
  <c r="A1596" i="5"/>
  <c r="A1597" i="5"/>
  <c r="B1570" i="5"/>
  <c r="F1570" i="5" s="1"/>
  <c r="A1570" i="5"/>
  <c r="B1542" i="5"/>
  <c r="B1543" i="5"/>
  <c r="B1544" i="5"/>
  <c r="F1544" i="5" s="1"/>
  <c r="B1545" i="5"/>
  <c r="B1546" i="5"/>
  <c r="B1547" i="5"/>
  <c r="B1548" i="5"/>
  <c r="B1549" i="5"/>
  <c r="F1549" i="5" s="1"/>
  <c r="B1550" i="5"/>
  <c r="F1550" i="5" s="1"/>
  <c r="B1551" i="5"/>
  <c r="B1552" i="5"/>
  <c r="F1552" i="5" s="1"/>
  <c r="B1553" i="5"/>
  <c r="B1554" i="5"/>
  <c r="B1555" i="5"/>
  <c r="B1556" i="5"/>
  <c r="B1557" i="5"/>
  <c r="F1557" i="5" s="1"/>
  <c r="B1558" i="5"/>
  <c r="F1558" i="5" s="1"/>
  <c r="B1559" i="5"/>
  <c r="B1560" i="5"/>
  <c r="F1560" i="5" s="1"/>
  <c r="B1561" i="5"/>
  <c r="B1562" i="5"/>
  <c r="B1563" i="5"/>
  <c r="B1564" i="5"/>
  <c r="B1565" i="5"/>
  <c r="F1565" i="5" s="1"/>
  <c r="B1566" i="5"/>
  <c r="F1566" i="5" s="1"/>
  <c r="B1567" i="5"/>
  <c r="B1568" i="5"/>
  <c r="F1568" i="5" s="1"/>
  <c r="A1542" i="5"/>
  <c r="A1543" i="5"/>
  <c r="A1544" i="5"/>
  <c r="A1545" i="5"/>
  <c r="A1546" i="5"/>
  <c r="A1547" i="5"/>
  <c r="A1548" i="5"/>
  <c r="A1549" i="5"/>
  <c r="A1550" i="5"/>
  <c r="A1551" i="5"/>
  <c r="A1552" i="5"/>
  <c r="A1553" i="5"/>
  <c r="A1554" i="5"/>
  <c r="A1555" i="5"/>
  <c r="A1556" i="5"/>
  <c r="A1557" i="5"/>
  <c r="A1558" i="5"/>
  <c r="A1559" i="5"/>
  <c r="A1560" i="5"/>
  <c r="A1561" i="5"/>
  <c r="A1562" i="5"/>
  <c r="A1563" i="5"/>
  <c r="A1564" i="5"/>
  <c r="A1565" i="5"/>
  <c r="A1566" i="5"/>
  <c r="A1567" i="5"/>
  <c r="A1568" i="5"/>
  <c r="B1541" i="5"/>
  <c r="A1541" i="5"/>
  <c r="B1513" i="5"/>
  <c r="F1513" i="5" s="1"/>
  <c r="B1514" i="5"/>
  <c r="B1515" i="5"/>
  <c r="B1516" i="5"/>
  <c r="B1517" i="5"/>
  <c r="B1518" i="5"/>
  <c r="B1519" i="5"/>
  <c r="B1520" i="5"/>
  <c r="B1521" i="5"/>
  <c r="F1521" i="5" s="1"/>
  <c r="B1522" i="5"/>
  <c r="B1523" i="5"/>
  <c r="B1524" i="5"/>
  <c r="B1525" i="5"/>
  <c r="B1526" i="5"/>
  <c r="B1527" i="5"/>
  <c r="B1528" i="5"/>
  <c r="B1529" i="5"/>
  <c r="F1529" i="5" s="1"/>
  <c r="B1530" i="5"/>
  <c r="B1531" i="5"/>
  <c r="B1532" i="5"/>
  <c r="B1533" i="5"/>
  <c r="B1534" i="5"/>
  <c r="B1535" i="5"/>
  <c r="B1536" i="5"/>
  <c r="F1536" i="5" s="1"/>
  <c r="B1537" i="5"/>
  <c r="F1537" i="5" s="1"/>
  <c r="B1538" i="5"/>
  <c r="B1539" i="5"/>
  <c r="A1513" i="5"/>
  <c r="A1514" i="5"/>
  <c r="A1515" i="5"/>
  <c r="A1516" i="5"/>
  <c r="A1517" i="5"/>
  <c r="A1518" i="5"/>
  <c r="A1519" i="5"/>
  <c r="A1520" i="5"/>
  <c r="A1521" i="5"/>
  <c r="A1522" i="5"/>
  <c r="A1523" i="5"/>
  <c r="A1524" i="5"/>
  <c r="A1525" i="5"/>
  <c r="A1526" i="5"/>
  <c r="A1527" i="5"/>
  <c r="A1528" i="5"/>
  <c r="A1529" i="5"/>
  <c r="A1530" i="5"/>
  <c r="A1531" i="5"/>
  <c r="A1532" i="5"/>
  <c r="A1533" i="5"/>
  <c r="A1534" i="5"/>
  <c r="A1535" i="5"/>
  <c r="A1536" i="5"/>
  <c r="A1537" i="5"/>
  <c r="A1538" i="5"/>
  <c r="A1539" i="5"/>
  <c r="B1512" i="5"/>
  <c r="A1512" i="5"/>
  <c r="F1483" i="5"/>
  <c r="B1484" i="5"/>
  <c r="B1485" i="5"/>
  <c r="B1486" i="5"/>
  <c r="B1487" i="5"/>
  <c r="B1488" i="5"/>
  <c r="F1488" i="5" s="1"/>
  <c r="B1489" i="5"/>
  <c r="F1489" i="5" s="1"/>
  <c r="B1490" i="5"/>
  <c r="B1491" i="5"/>
  <c r="F1491" i="5" s="1"/>
  <c r="B1492" i="5"/>
  <c r="B1493" i="5"/>
  <c r="B1494" i="5"/>
  <c r="B1495" i="5"/>
  <c r="B1496" i="5"/>
  <c r="F1496" i="5" s="1"/>
  <c r="B1497" i="5"/>
  <c r="F1497" i="5" s="1"/>
  <c r="B1498" i="5"/>
  <c r="B1499" i="5"/>
  <c r="F1499" i="5" s="1"/>
  <c r="B1500" i="5"/>
  <c r="B1501" i="5"/>
  <c r="B1502" i="5"/>
  <c r="B1503" i="5"/>
  <c r="B1504" i="5"/>
  <c r="F1504" i="5" s="1"/>
  <c r="B1505" i="5"/>
  <c r="F1505" i="5" s="1"/>
  <c r="B1506" i="5"/>
  <c r="B1507" i="5"/>
  <c r="F1507" i="5" s="1"/>
  <c r="B1508" i="5"/>
  <c r="B1509" i="5"/>
  <c r="B1510" i="5"/>
  <c r="A1484" i="5"/>
  <c r="A1485" i="5"/>
  <c r="A1486" i="5"/>
  <c r="A1487" i="5"/>
  <c r="A1488" i="5"/>
  <c r="A1489" i="5"/>
  <c r="A1490" i="5"/>
  <c r="A1491" i="5"/>
  <c r="A1492" i="5"/>
  <c r="A1493" i="5"/>
  <c r="A1494" i="5"/>
  <c r="A1495" i="5"/>
  <c r="A1496" i="5"/>
  <c r="A1497" i="5"/>
  <c r="A1498" i="5"/>
  <c r="A1499" i="5"/>
  <c r="A1500" i="5"/>
  <c r="A1501" i="5"/>
  <c r="A1502" i="5"/>
  <c r="A1503" i="5"/>
  <c r="A1504" i="5"/>
  <c r="A1505" i="5"/>
  <c r="A1506" i="5"/>
  <c r="A1507" i="5"/>
  <c r="A1508" i="5"/>
  <c r="A1509" i="5"/>
  <c r="A1510" i="5"/>
  <c r="B1483" i="5"/>
  <c r="A1483" i="5"/>
  <c r="B1454" i="5"/>
  <c r="B1455" i="5"/>
  <c r="B1456" i="5"/>
  <c r="B1457" i="5"/>
  <c r="B1458" i="5"/>
  <c r="F1458" i="5" s="1"/>
  <c r="B1459" i="5"/>
  <c r="B1460" i="5"/>
  <c r="F1460" i="5" s="1"/>
  <c r="B1461" i="5"/>
  <c r="F1461" i="5" s="1"/>
  <c r="B1462" i="5"/>
  <c r="B1463" i="5"/>
  <c r="B1464" i="5"/>
  <c r="B1465" i="5"/>
  <c r="B1466" i="5"/>
  <c r="F1466" i="5" s="1"/>
  <c r="B1467" i="5"/>
  <c r="B1468" i="5"/>
  <c r="F1468" i="5" s="1"/>
  <c r="B1469" i="5"/>
  <c r="F1469" i="5" s="1"/>
  <c r="B1470" i="5"/>
  <c r="B1471" i="5"/>
  <c r="B1472" i="5"/>
  <c r="B1473" i="5"/>
  <c r="B1474" i="5"/>
  <c r="F1474" i="5" s="1"/>
  <c r="B1475" i="5"/>
  <c r="B1476" i="5"/>
  <c r="F1476" i="5" s="1"/>
  <c r="B1477" i="5"/>
  <c r="F1477" i="5" s="1"/>
  <c r="B1478" i="5"/>
  <c r="B1479" i="5"/>
  <c r="B1480" i="5"/>
  <c r="B1481" i="5"/>
  <c r="A1454" i="5"/>
  <c r="A1455" i="5"/>
  <c r="A1456" i="5"/>
  <c r="A1457" i="5"/>
  <c r="A1458" i="5"/>
  <c r="A1459" i="5"/>
  <c r="A1460" i="5"/>
  <c r="A1461" i="5"/>
  <c r="A1462" i="5"/>
  <c r="A1463" i="5"/>
  <c r="A1464" i="5"/>
  <c r="A1465" i="5"/>
  <c r="A1466" i="5"/>
  <c r="A1467" i="5"/>
  <c r="A1468" i="5"/>
  <c r="A1469" i="5"/>
  <c r="A1470" i="5"/>
  <c r="A1471" i="5"/>
  <c r="A1472" i="5"/>
  <c r="A1473" i="5"/>
  <c r="A1474" i="5"/>
  <c r="A1475" i="5"/>
  <c r="A1476" i="5"/>
  <c r="A1477" i="5"/>
  <c r="A1478" i="5"/>
  <c r="A1479" i="5"/>
  <c r="A1480" i="5"/>
  <c r="A1481" i="5"/>
  <c r="B1426" i="5"/>
  <c r="B1427" i="5"/>
  <c r="B1428" i="5"/>
  <c r="B1429" i="5"/>
  <c r="B1430" i="5"/>
  <c r="F1430" i="5" s="1"/>
  <c r="B1431" i="5"/>
  <c r="F1431" i="5" s="1"/>
  <c r="B1432" i="5"/>
  <c r="F1432" i="5" s="1"/>
  <c r="B1433" i="5"/>
  <c r="B1434" i="5"/>
  <c r="B1435" i="5"/>
  <c r="B1436" i="5"/>
  <c r="B1437" i="5"/>
  <c r="B1438" i="5"/>
  <c r="F1438" i="5" s="1"/>
  <c r="B1439" i="5"/>
  <c r="F1439" i="5" s="1"/>
  <c r="B1440" i="5"/>
  <c r="F1440" i="5" s="1"/>
  <c r="B1441" i="5"/>
  <c r="B1442" i="5"/>
  <c r="B1443" i="5"/>
  <c r="B1444" i="5"/>
  <c r="B1445" i="5"/>
  <c r="B1446" i="5"/>
  <c r="F1446" i="5" s="1"/>
  <c r="B1447" i="5"/>
  <c r="F1447" i="5" s="1"/>
  <c r="B1448" i="5"/>
  <c r="F1448" i="5" s="1"/>
  <c r="B1449" i="5"/>
  <c r="B1450" i="5"/>
  <c r="B1451" i="5"/>
  <c r="B1452" i="5"/>
  <c r="B1425" i="5"/>
  <c r="F1425" i="5" s="1"/>
  <c r="A1426" i="5"/>
  <c r="A1427" i="5"/>
  <c r="A1428" i="5"/>
  <c r="A1429" i="5"/>
  <c r="A1430" i="5"/>
  <c r="A1431" i="5"/>
  <c r="A1432" i="5"/>
  <c r="A1433" i="5"/>
  <c r="A1434" i="5"/>
  <c r="A1435" i="5"/>
  <c r="A1436" i="5"/>
  <c r="A1437" i="5"/>
  <c r="A1438" i="5"/>
  <c r="A1439" i="5"/>
  <c r="A1440" i="5"/>
  <c r="A1441" i="5"/>
  <c r="A1442" i="5"/>
  <c r="A1443" i="5"/>
  <c r="A1444" i="5"/>
  <c r="A1445" i="5"/>
  <c r="A1446" i="5"/>
  <c r="A1447" i="5"/>
  <c r="A1448" i="5"/>
  <c r="A1449" i="5"/>
  <c r="A1450" i="5"/>
  <c r="A1451" i="5"/>
  <c r="A1452" i="5"/>
  <c r="A1425" i="5"/>
  <c r="F1655" i="5"/>
  <c r="F1654" i="5"/>
  <c r="F1653" i="5"/>
  <c r="F1651" i="5"/>
  <c r="F1650" i="5"/>
  <c r="F1649" i="5"/>
  <c r="F1648" i="5"/>
  <c r="F1647" i="5"/>
  <c r="F1646" i="5"/>
  <c r="F1645" i="5"/>
  <c r="F1643" i="5"/>
  <c r="F1642" i="5"/>
  <c r="F1641" i="5"/>
  <c r="F1640" i="5"/>
  <c r="F1639" i="5"/>
  <c r="F1638" i="5"/>
  <c r="F1637" i="5"/>
  <c r="F1635" i="5"/>
  <c r="F1634" i="5"/>
  <c r="F1633" i="5"/>
  <c r="F1632" i="5"/>
  <c r="F1631" i="5"/>
  <c r="F1630" i="5"/>
  <c r="F1629" i="5"/>
  <c r="F1628" i="5"/>
  <c r="F1626" i="5"/>
  <c r="F1625" i="5"/>
  <c r="F1624" i="5"/>
  <c r="F1622" i="5"/>
  <c r="F1620" i="5"/>
  <c r="F1619" i="5"/>
  <c r="F1618" i="5"/>
  <c r="F1617" i="5"/>
  <c r="F1616" i="5"/>
  <c r="F1614" i="5"/>
  <c r="F1612" i="5"/>
  <c r="F1611" i="5"/>
  <c r="F1610" i="5"/>
  <c r="F1609" i="5"/>
  <c r="F1608" i="5"/>
  <c r="F1606" i="5"/>
  <c r="F1604" i="5"/>
  <c r="F1603" i="5"/>
  <c r="F1602" i="5"/>
  <c r="F1601" i="5"/>
  <c r="F1600" i="5"/>
  <c r="F1597" i="5"/>
  <c r="F1596" i="5"/>
  <c r="F1593" i="5"/>
  <c r="F1592" i="5"/>
  <c r="F1591" i="5"/>
  <c r="F1589" i="5"/>
  <c r="F1588" i="5"/>
  <c r="F1586" i="5"/>
  <c r="F1585" i="5"/>
  <c r="F1584" i="5"/>
  <c r="F1583" i="5"/>
  <c r="F1581" i="5"/>
  <c r="F1580" i="5"/>
  <c r="F1578" i="5"/>
  <c r="F1577" i="5"/>
  <c r="F1576" i="5"/>
  <c r="F1575" i="5"/>
  <c r="F1573" i="5"/>
  <c r="F1572" i="5"/>
  <c r="F1567" i="5"/>
  <c r="F1564" i="5"/>
  <c r="F1563" i="5"/>
  <c r="F1562" i="5"/>
  <c r="F1561" i="5"/>
  <c r="F1559" i="5"/>
  <c r="F1556" i="5"/>
  <c r="F1555" i="5"/>
  <c r="F1554" i="5"/>
  <c r="F1553" i="5"/>
  <c r="F1551" i="5"/>
  <c r="F1548" i="5"/>
  <c r="F1547" i="5"/>
  <c r="F1546" i="5"/>
  <c r="F1545" i="5"/>
  <c r="F1543" i="5"/>
  <c r="F1542" i="5"/>
  <c r="F1539" i="5"/>
  <c r="F1538" i="5"/>
  <c r="F1535" i="5"/>
  <c r="F1534" i="5"/>
  <c r="F1533" i="5"/>
  <c r="F1532" i="5"/>
  <c r="F1531" i="5"/>
  <c r="F1530" i="5"/>
  <c r="F1528" i="5"/>
  <c r="F1527" i="5"/>
  <c r="F1526" i="5"/>
  <c r="F1525" i="5"/>
  <c r="F1524" i="5"/>
  <c r="F1523" i="5"/>
  <c r="F1522" i="5"/>
  <c r="F1520" i="5"/>
  <c r="F1519" i="5"/>
  <c r="F1518" i="5"/>
  <c r="F1517" i="5"/>
  <c r="F1516" i="5"/>
  <c r="F1515" i="5"/>
  <c r="F1514" i="5"/>
  <c r="F1512" i="5"/>
  <c r="F1510" i="5"/>
  <c r="F1509" i="5"/>
  <c r="F1508" i="5"/>
  <c r="F1506" i="5"/>
  <c r="F1503" i="5"/>
  <c r="F1502" i="5"/>
  <c r="F1501" i="5"/>
  <c r="F1500" i="5"/>
  <c r="F1498" i="5"/>
  <c r="F1495" i="5"/>
  <c r="F1494" i="5"/>
  <c r="F1493" i="5"/>
  <c r="F1492" i="5"/>
  <c r="F1490" i="5"/>
  <c r="F1487" i="5"/>
  <c r="F1486" i="5"/>
  <c r="F1485" i="5"/>
  <c r="F1484" i="5"/>
  <c r="F1481" i="5"/>
  <c r="F1480" i="5"/>
  <c r="F1479" i="5"/>
  <c r="F1478" i="5"/>
  <c r="F1475" i="5"/>
  <c r="F1473" i="5"/>
  <c r="F1472" i="5"/>
  <c r="F1471" i="5"/>
  <c r="F1470" i="5"/>
  <c r="F1467" i="5"/>
  <c r="F1465" i="5"/>
  <c r="F1464" i="5"/>
  <c r="F1463" i="5"/>
  <c r="F1462" i="5"/>
  <c r="F1459" i="5"/>
  <c r="F1457" i="5"/>
  <c r="F1456" i="5"/>
  <c r="F1455" i="5"/>
  <c r="F1454" i="5"/>
  <c r="F1452" i="5"/>
  <c r="F1451" i="5"/>
  <c r="F1450" i="5"/>
  <c r="F1449" i="5"/>
  <c r="F1445" i="5"/>
  <c r="F1444" i="5"/>
  <c r="F1443" i="5"/>
  <c r="F1442" i="5"/>
  <c r="F1441" i="5"/>
  <c r="F1437" i="5"/>
  <c r="F1436" i="5"/>
  <c r="F1435" i="5"/>
  <c r="F1434" i="5"/>
  <c r="F1433" i="5"/>
  <c r="F1429" i="5"/>
  <c r="F1428" i="5"/>
  <c r="F1427" i="5"/>
  <c r="F1426" i="5"/>
  <c r="B1423" i="5"/>
  <c r="F1423" i="5" s="1"/>
  <c r="A1423" i="5"/>
  <c r="B1422" i="5"/>
  <c r="F1422" i="5" s="1"/>
  <c r="A1422" i="5"/>
  <c r="B1421" i="5"/>
  <c r="A1421" i="5"/>
  <c r="B1420" i="5"/>
  <c r="A1420" i="5"/>
  <c r="B1419" i="5"/>
  <c r="F1419" i="5" s="1"/>
  <c r="A1419" i="5"/>
  <c r="B1418" i="5"/>
  <c r="A1418" i="5"/>
  <c r="B1417" i="5"/>
  <c r="A1417" i="5"/>
  <c r="B1416" i="5"/>
  <c r="F1416" i="5" s="1"/>
  <c r="A1416" i="5"/>
  <c r="B1415" i="5"/>
  <c r="F1415" i="5" s="1"/>
  <c r="A1415" i="5"/>
  <c r="B1414" i="5"/>
  <c r="F1414" i="5" s="1"/>
  <c r="A1414" i="5"/>
  <c r="B1413" i="5"/>
  <c r="A1413" i="5"/>
  <c r="B1412" i="5"/>
  <c r="A1412" i="5"/>
  <c r="B1411" i="5"/>
  <c r="F1411" i="5" s="1"/>
  <c r="A1411" i="5"/>
  <c r="B1410" i="5"/>
  <c r="A1410" i="5"/>
  <c r="B1409" i="5"/>
  <c r="A1409" i="5"/>
  <c r="B1408" i="5"/>
  <c r="F1408" i="5" s="1"/>
  <c r="A1408" i="5"/>
  <c r="B1407" i="5"/>
  <c r="F1407" i="5" s="1"/>
  <c r="A1407" i="5"/>
  <c r="B1406" i="5"/>
  <c r="F1406" i="5" s="1"/>
  <c r="A1406" i="5"/>
  <c r="B1405" i="5"/>
  <c r="A1405" i="5"/>
  <c r="B1404" i="5"/>
  <c r="A1404" i="5"/>
  <c r="B1403" i="5"/>
  <c r="F1403" i="5" s="1"/>
  <c r="A1403" i="5"/>
  <c r="B1402" i="5"/>
  <c r="A1402" i="5"/>
  <c r="B1401" i="5"/>
  <c r="A1401" i="5"/>
  <c r="B1400" i="5"/>
  <c r="F1400" i="5" s="1"/>
  <c r="A1400" i="5"/>
  <c r="B1399" i="5"/>
  <c r="F1399" i="5" s="1"/>
  <c r="A1399" i="5"/>
  <c r="B1398" i="5"/>
  <c r="F1398" i="5" s="1"/>
  <c r="A1398" i="5"/>
  <c r="B1397" i="5"/>
  <c r="A1397" i="5"/>
  <c r="B1396" i="5"/>
  <c r="A1396" i="5"/>
  <c r="B1368" i="5"/>
  <c r="F1368" i="5" s="1"/>
  <c r="B1369" i="5"/>
  <c r="F1369" i="5" s="1"/>
  <c r="B1370" i="5"/>
  <c r="B1371" i="5"/>
  <c r="B1372" i="5"/>
  <c r="B1373" i="5"/>
  <c r="F1373" i="5" s="1"/>
  <c r="B1374" i="5"/>
  <c r="F1374" i="5" s="1"/>
  <c r="B1375" i="5"/>
  <c r="B1376" i="5"/>
  <c r="F1376" i="5" s="1"/>
  <c r="B1377" i="5"/>
  <c r="B1378" i="5"/>
  <c r="B1379" i="5"/>
  <c r="B1380" i="5"/>
  <c r="B1381" i="5"/>
  <c r="F1381" i="5" s="1"/>
  <c r="B1382" i="5"/>
  <c r="B1383" i="5"/>
  <c r="B1384" i="5"/>
  <c r="F1384" i="5" s="1"/>
  <c r="B1385" i="5"/>
  <c r="F1385" i="5" s="1"/>
  <c r="B1386" i="5"/>
  <c r="F1386" i="5" s="1"/>
  <c r="B1387" i="5"/>
  <c r="B1388" i="5"/>
  <c r="B1389" i="5"/>
  <c r="F1389" i="5" s="1"/>
  <c r="B1390" i="5"/>
  <c r="F1390" i="5" s="1"/>
  <c r="B1391" i="5"/>
  <c r="B1392" i="5"/>
  <c r="F1392" i="5" s="1"/>
  <c r="B1393" i="5"/>
  <c r="F1393" i="5" s="1"/>
  <c r="B1394" i="5"/>
  <c r="F1394" i="5" s="1"/>
  <c r="B1367" i="5"/>
  <c r="A1368" i="5"/>
  <c r="A1369" i="5"/>
  <c r="A1370" i="5"/>
  <c r="A1371" i="5"/>
  <c r="A1372" i="5"/>
  <c r="A1373" i="5"/>
  <c r="A1374" i="5"/>
  <c r="A1375" i="5"/>
  <c r="A1376" i="5"/>
  <c r="A1377" i="5"/>
  <c r="A1378" i="5"/>
  <c r="A1379" i="5"/>
  <c r="A1380" i="5"/>
  <c r="A1381" i="5"/>
  <c r="A1382" i="5"/>
  <c r="A1383" i="5"/>
  <c r="A1384" i="5"/>
  <c r="A1385" i="5"/>
  <c r="A1386" i="5"/>
  <c r="A1387" i="5"/>
  <c r="A1388" i="5"/>
  <c r="A1389" i="5"/>
  <c r="A1390" i="5"/>
  <c r="A1391" i="5"/>
  <c r="A1392" i="5"/>
  <c r="A1393" i="5"/>
  <c r="A1394" i="5"/>
  <c r="A1367" i="5"/>
  <c r="F1378" i="5"/>
  <c r="F1370" i="5"/>
  <c r="F1367" i="5"/>
  <c r="F1421" i="5"/>
  <c r="F1420" i="5"/>
  <c r="F1418" i="5"/>
  <c r="F1417" i="5"/>
  <c r="F1413" i="5"/>
  <c r="F1412" i="5"/>
  <c r="F1410" i="5"/>
  <c r="F1409" i="5"/>
  <c r="F1405" i="5"/>
  <c r="F1404" i="5"/>
  <c r="F1402" i="5"/>
  <c r="F1401" i="5"/>
  <c r="F1397" i="5"/>
  <c r="F1396" i="5"/>
  <c r="F1391" i="5"/>
  <c r="F1388" i="5"/>
  <c r="F1387" i="5"/>
  <c r="F1383" i="5"/>
  <c r="F1382" i="5"/>
  <c r="F1380" i="5"/>
  <c r="F1379" i="5"/>
  <c r="F1377" i="5"/>
  <c r="F1375" i="5"/>
  <c r="F1372" i="5"/>
  <c r="F1371" i="5"/>
  <c r="F1164" i="5"/>
  <c r="F1309" i="5"/>
  <c r="F1365" i="5"/>
  <c r="F1364" i="5"/>
  <c r="F1363" i="5"/>
  <c r="F1361" i="5"/>
  <c r="F1360" i="5"/>
  <c r="F1359" i="5"/>
  <c r="F1358" i="5"/>
  <c r="F1357" i="5"/>
  <c r="F1356" i="5"/>
  <c r="F1355" i="5"/>
  <c r="F1353" i="5"/>
  <c r="F1352" i="5"/>
  <c r="F1351" i="5"/>
  <c r="F1350" i="5"/>
  <c r="F1349" i="5"/>
  <c r="F1348" i="5"/>
  <c r="F1347" i="5"/>
  <c r="F1345" i="5"/>
  <c r="F1344" i="5"/>
  <c r="F1343" i="5"/>
  <c r="F1342" i="5"/>
  <c r="F1341" i="5"/>
  <c r="F1340" i="5"/>
  <c r="F1339" i="5"/>
  <c r="F1338" i="5"/>
  <c r="F1336" i="5"/>
  <c r="F1335" i="5"/>
  <c r="F1334" i="5"/>
  <c r="F1333" i="5"/>
  <c r="F1332" i="5"/>
  <c r="F1330" i="5"/>
  <c r="F1329" i="5"/>
  <c r="F1328" i="5"/>
  <c r="F1327" i="5"/>
  <c r="F1326" i="5"/>
  <c r="F1325" i="5"/>
  <c r="F1324" i="5"/>
  <c r="F1322" i="5"/>
  <c r="F1321" i="5"/>
  <c r="F1320" i="5"/>
  <c r="F1319" i="5"/>
  <c r="F1318" i="5"/>
  <c r="F1317" i="5"/>
  <c r="F1316" i="5"/>
  <c r="F1314" i="5"/>
  <c r="F1313" i="5"/>
  <c r="F1312" i="5"/>
  <c r="F1311" i="5"/>
  <c r="F1310" i="5"/>
  <c r="F1251" i="5"/>
  <c r="F1307" i="5"/>
  <c r="F1306" i="5"/>
  <c r="F1305" i="5"/>
  <c r="F1304" i="5"/>
  <c r="F1303" i="5"/>
  <c r="F1302" i="5"/>
  <c r="F1301" i="5"/>
  <c r="F1300" i="5"/>
  <c r="F1299" i="5"/>
  <c r="F1298" i="5"/>
  <c r="F1297" i="5"/>
  <c r="F1296" i="5"/>
  <c r="F1295" i="5"/>
  <c r="F1294" i="5"/>
  <c r="F1293" i="5"/>
  <c r="F1292" i="5"/>
  <c r="F1291" i="5"/>
  <c r="F1290" i="5"/>
  <c r="F1289" i="5"/>
  <c r="F1288" i="5"/>
  <c r="F1287" i="5"/>
  <c r="F1286" i="5"/>
  <c r="F1285" i="5"/>
  <c r="F1284" i="5"/>
  <c r="F1283" i="5"/>
  <c r="F1282" i="5"/>
  <c r="F1281" i="5"/>
  <c r="F1280" i="5"/>
  <c r="F1277" i="5"/>
  <c r="F1276" i="5"/>
  <c r="F1275" i="5"/>
  <c r="F1273" i="5"/>
  <c r="F1272" i="5"/>
  <c r="F1271" i="5"/>
  <c r="F1269" i="5"/>
  <c r="F1268" i="5"/>
  <c r="F1267" i="5"/>
  <c r="F1265" i="5"/>
  <c r="F1264" i="5"/>
  <c r="F1263" i="5"/>
  <c r="F1261" i="5"/>
  <c r="F1260" i="5"/>
  <c r="F1259" i="5"/>
  <c r="F1257" i="5"/>
  <c r="F1256" i="5"/>
  <c r="F1255" i="5"/>
  <c r="F1253" i="5"/>
  <c r="F1252" i="5"/>
  <c r="F1249" i="5"/>
  <c r="F1248" i="5"/>
  <c r="F1247" i="5"/>
  <c r="F1245" i="5"/>
  <c r="F1244" i="5"/>
  <c r="F1243" i="5"/>
  <c r="F1241" i="5"/>
  <c r="F1240" i="5"/>
  <c r="F1239" i="5"/>
  <c r="F1237" i="5"/>
  <c r="F1236" i="5"/>
  <c r="F1235" i="5"/>
  <c r="F1233" i="5"/>
  <c r="F1232" i="5"/>
  <c r="F1231" i="5"/>
  <c r="F1229" i="5"/>
  <c r="F1228" i="5"/>
  <c r="F1227" i="5"/>
  <c r="F1225" i="5"/>
  <c r="F1224" i="5"/>
  <c r="F1223" i="5"/>
  <c r="F1106"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1" i="5"/>
  <c r="F1190" i="5"/>
  <c r="F1189" i="5"/>
  <c r="F1186" i="5"/>
  <c r="F1185" i="5"/>
  <c r="F1183" i="5"/>
  <c r="F1182" i="5"/>
  <c r="F1181" i="5"/>
  <c r="F1178" i="5"/>
  <c r="F1177" i="5"/>
  <c r="F1175" i="5"/>
  <c r="F1174" i="5"/>
  <c r="F1173" i="5"/>
  <c r="F1170" i="5"/>
  <c r="F1169" i="5"/>
  <c r="F1167" i="5"/>
  <c r="F1166" i="5"/>
  <c r="F1165"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3" i="5"/>
  <c r="F1132" i="5"/>
  <c r="F1131" i="5"/>
  <c r="F1129" i="5"/>
  <c r="F1128" i="5"/>
  <c r="F1127" i="5"/>
  <c r="F1125" i="5"/>
  <c r="F1124" i="5"/>
  <c r="F1123" i="5"/>
  <c r="F1121" i="5"/>
  <c r="F1120" i="5"/>
  <c r="F1119" i="5"/>
  <c r="F1117" i="5"/>
  <c r="F1116" i="5"/>
  <c r="F1115" i="5"/>
  <c r="F1113" i="5"/>
  <c r="F1112" i="5"/>
  <c r="F1111" i="5"/>
  <c r="F1109" i="5"/>
  <c r="F1108" i="5"/>
  <c r="F1107"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5" i="5"/>
  <c r="F1074" i="5"/>
  <c r="F1073" i="5"/>
  <c r="F1071" i="5"/>
  <c r="F1070" i="5"/>
  <c r="F1069" i="5"/>
  <c r="F1067" i="5"/>
  <c r="F1066" i="5"/>
  <c r="F1065" i="5"/>
  <c r="F1063" i="5"/>
  <c r="F1062" i="5"/>
  <c r="F1061" i="5"/>
  <c r="F1059" i="5"/>
  <c r="F1058" i="5"/>
  <c r="F1057" i="5"/>
  <c r="F1055" i="5"/>
  <c r="F1054" i="5"/>
  <c r="F1053" i="5"/>
  <c r="F1051" i="5"/>
  <c r="F1050" i="5"/>
  <c r="F1049"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7" i="5"/>
  <c r="F1015" i="5"/>
  <c r="F1013" i="5"/>
  <c r="F1011" i="5"/>
  <c r="F1009" i="5"/>
  <c r="F1007" i="5"/>
  <c r="F1005" i="5"/>
  <c r="F1003" i="5"/>
  <c r="F1001" i="5"/>
  <c r="F999" i="5"/>
  <c r="F997" i="5"/>
  <c r="F995" i="5"/>
  <c r="F993" i="5"/>
  <c r="F991"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58" i="5"/>
  <c r="F957" i="5"/>
  <c r="F955" i="5"/>
  <c r="F954" i="5"/>
  <c r="F953" i="5"/>
  <c r="F950" i="5"/>
  <c r="F949" i="5"/>
  <c r="F947" i="5"/>
  <c r="F946" i="5"/>
  <c r="F945" i="5"/>
  <c r="F942" i="5"/>
  <c r="F941" i="5"/>
  <c r="F939" i="5"/>
  <c r="F938" i="5"/>
  <c r="F937" i="5"/>
  <c r="F934" i="5"/>
  <c r="F933" i="5"/>
  <c r="F930" i="5"/>
  <c r="F929" i="5"/>
  <c r="F928" i="5"/>
  <c r="F927" i="5"/>
  <c r="F926" i="5"/>
  <c r="F925" i="5"/>
  <c r="F924" i="5"/>
  <c r="F923" i="5"/>
  <c r="F921" i="5"/>
  <c r="F920" i="5"/>
  <c r="F919" i="5"/>
  <c r="F918" i="5"/>
  <c r="F917" i="5"/>
  <c r="F916" i="5"/>
  <c r="F915" i="5"/>
  <c r="F913" i="5"/>
  <c r="F912" i="5"/>
  <c r="F911" i="5"/>
  <c r="F910" i="5"/>
  <c r="F909" i="5"/>
  <c r="F908" i="5"/>
  <c r="F907" i="5"/>
  <c r="F905" i="5"/>
  <c r="F904" i="5"/>
  <c r="F903" i="5"/>
  <c r="F902" i="5"/>
  <c r="F900" i="5"/>
  <c r="F899" i="5"/>
  <c r="F898" i="5"/>
  <c r="F896" i="5"/>
  <c r="F895" i="5"/>
  <c r="F894" i="5"/>
  <c r="F892" i="5"/>
  <c r="F891" i="5"/>
  <c r="F890" i="5"/>
  <c r="F888" i="5"/>
  <c r="F887" i="5"/>
  <c r="F886" i="5"/>
  <c r="F884" i="5"/>
  <c r="F883" i="5"/>
  <c r="F882" i="5"/>
  <c r="F880" i="5"/>
  <c r="F879" i="5"/>
  <c r="F878" i="5"/>
  <c r="F876" i="5"/>
  <c r="F875" i="5"/>
  <c r="F874"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2" i="5"/>
  <c r="F841" i="5"/>
  <c r="F840" i="5"/>
  <c r="F837" i="5"/>
  <c r="F836" i="5"/>
  <c r="F834" i="5"/>
  <c r="F833" i="5"/>
  <c r="F832" i="5"/>
  <c r="F829" i="5"/>
  <c r="F828" i="5"/>
  <c r="F826" i="5"/>
  <c r="F825" i="5"/>
  <c r="F824" i="5"/>
  <c r="F821" i="5"/>
  <c r="F820" i="5"/>
  <c r="F818" i="5"/>
  <c r="F817" i="5"/>
  <c r="F816" i="5"/>
  <c r="F814" i="5"/>
  <c r="F813" i="5"/>
  <c r="F812" i="5"/>
  <c r="F811" i="5"/>
  <c r="F809" i="5"/>
  <c r="F808" i="5"/>
  <c r="F807" i="5"/>
  <c r="F806" i="5"/>
  <c r="F805" i="5"/>
  <c r="F804" i="5"/>
  <c r="F803" i="5"/>
  <c r="F801" i="5"/>
  <c r="F800" i="5"/>
  <c r="F799" i="5"/>
  <c r="F798" i="5"/>
  <c r="F797" i="5"/>
  <c r="F796" i="5"/>
  <c r="F795" i="5"/>
  <c r="F793" i="5"/>
  <c r="F792" i="5"/>
  <c r="F791" i="5"/>
  <c r="F790" i="5"/>
  <c r="F789" i="5"/>
  <c r="F788" i="5"/>
  <c r="F787" i="5"/>
  <c r="F696" i="5"/>
  <c r="F693" i="5"/>
  <c r="F688" i="5"/>
  <c r="F680" i="5"/>
  <c r="F672" i="5"/>
  <c r="F668" i="5"/>
  <c r="F660" i="5"/>
  <c r="F652" i="5"/>
  <c r="F644" i="5"/>
  <c r="F697" i="5"/>
  <c r="F695" i="5"/>
  <c r="F694" i="5"/>
  <c r="F692" i="5"/>
  <c r="F691" i="5"/>
  <c r="F689" i="5"/>
  <c r="F687" i="5"/>
  <c r="F686" i="5"/>
  <c r="F685" i="5"/>
  <c r="F684" i="5"/>
  <c r="F683" i="5"/>
  <c r="F682" i="5"/>
  <c r="F681" i="5"/>
  <c r="F679" i="5"/>
  <c r="F678" i="5"/>
  <c r="F677" i="5"/>
  <c r="F676" i="5"/>
  <c r="F675" i="5"/>
  <c r="F674" i="5"/>
  <c r="F673" i="5"/>
  <c r="F671" i="5"/>
  <c r="F670" i="5"/>
  <c r="F667" i="5"/>
  <c r="F666" i="5"/>
  <c r="F665" i="5"/>
  <c r="F664" i="5"/>
  <c r="F663" i="5"/>
  <c r="F662" i="5"/>
  <c r="F661" i="5"/>
  <c r="F659" i="5"/>
  <c r="F658" i="5"/>
  <c r="F657" i="5"/>
  <c r="F656" i="5"/>
  <c r="F655" i="5"/>
  <c r="F654" i="5"/>
  <c r="F653" i="5"/>
  <c r="F651" i="5"/>
  <c r="F650" i="5"/>
  <c r="F649" i="5"/>
  <c r="F648" i="5"/>
  <c r="F647" i="5"/>
  <c r="F646" i="5"/>
  <c r="F645" i="5"/>
  <c r="F643" i="5"/>
  <c r="F642" i="5"/>
  <c r="F641" i="5"/>
  <c r="F638" i="5"/>
  <c r="F637" i="5"/>
  <c r="F634" i="5"/>
  <c r="F633" i="5"/>
  <c r="F632" i="5"/>
  <c r="F630" i="5"/>
  <c r="F629" i="5"/>
  <c r="F626" i="5"/>
  <c r="F625" i="5"/>
  <c r="F624" i="5"/>
  <c r="F622" i="5"/>
  <c r="F621" i="5"/>
  <c r="F618" i="5"/>
  <c r="F617" i="5"/>
  <c r="F616" i="5"/>
  <c r="F614" i="5"/>
  <c r="F613" i="5"/>
  <c r="F581" i="5"/>
  <c r="F580" i="5"/>
  <c r="F579" i="5"/>
  <c r="F577" i="5"/>
  <c r="F576" i="5"/>
  <c r="F575" i="5"/>
  <c r="F573" i="5"/>
  <c r="F572" i="5"/>
  <c r="F571" i="5"/>
  <c r="F569" i="5"/>
  <c r="F568" i="5"/>
  <c r="F567" i="5"/>
  <c r="F565" i="5"/>
  <c r="F564" i="5"/>
  <c r="F563" i="5"/>
  <c r="F561" i="5"/>
  <c r="F560" i="5"/>
  <c r="F559" i="5"/>
  <c r="F557" i="5"/>
  <c r="F556" i="5"/>
  <c r="F555"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7" i="5"/>
  <c r="F728"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84" i="5"/>
  <c r="F783" i="5"/>
  <c r="F782" i="5"/>
  <c r="F780" i="5"/>
  <c r="F779" i="5"/>
  <c r="F778" i="5"/>
  <c r="F776" i="5"/>
  <c r="F775" i="5"/>
  <c r="F774" i="5"/>
  <c r="F772" i="5"/>
  <c r="F771" i="5"/>
  <c r="F770" i="5"/>
  <c r="F768" i="5"/>
  <c r="F767" i="5"/>
  <c r="F766" i="5"/>
  <c r="F764" i="5"/>
  <c r="F763" i="5"/>
  <c r="F762" i="5"/>
  <c r="F760" i="5"/>
  <c r="F759" i="5"/>
  <c r="F758" i="5"/>
  <c r="F726" i="5"/>
  <c r="F725" i="5"/>
  <c r="F724" i="5"/>
  <c r="F722" i="5"/>
  <c r="F721" i="5"/>
  <c r="F720" i="5"/>
  <c r="F719" i="5"/>
  <c r="F718" i="5"/>
  <c r="F717" i="5"/>
  <c r="F716" i="5"/>
  <c r="F714" i="5"/>
  <c r="F713" i="5"/>
  <c r="F712" i="5"/>
  <c r="F711" i="5"/>
  <c r="F710" i="5"/>
  <c r="F709" i="5"/>
  <c r="F708" i="5"/>
  <c r="F706" i="5"/>
  <c r="F705" i="5"/>
  <c r="F704" i="5"/>
  <c r="F703" i="5"/>
  <c r="F702" i="5"/>
  <c r="F701" i="5"/>
  <c r="F700"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33" i="5"/>
  <c r="F34" i="5"/>
  <c r="F36" i="5"/>
  <c r="F37" i="5"/>
  <c r="F38" i="5"/>
  <c r="F39" i="5"/>
  <c r="F40" i="5"/>
  <c r="F41" i="5"/>
  <c r="F42" i="5"/>
  <c r="F44" i="5"/>
  <c r="F45" i="5"/>
  <c r="F46" i="5"/>
  <c r="F47" i="5"/>
  <c r="F48" i="5"/>
  <c r="F49" i="5"/>
  <c r="F50" i="5"/>
  <c r="F52" i="5"/>
  <c r="F53" i="5"/>
  <c r="F54" i="5"/>
  <c r="F55" i="5"/>
  <c r="F56" i="5"/>
  <c r="F57" i="5"/>
  <c r="F58" i="5"/>
  <c r="F62" i="5"/>
  <c r="F63" i="5"/>
  <c r="F65" i="5"/>
  <c r="F66" i="5"/>
  <c r="F67" i="5"/>
  <c r="F69" i="5"/>
  <c r="F70" i="5"/>
  <c r="F71" i="5"/>
  <c r="F73" i="5"/>
  <c r="F74" i="5"/>
  <c r="F75" i="5"/>
  <c r="F77" i="5"/>
  <c r="F78" i="5"/>
  <c r="F79" i="5"/>
  <c r="F81" i="5"/>
  <c r="F82" i="5"/>
  <c r="F83" i="5"/>
  <c r="F85" i="5"/>
  <c r="F86" i="5"/>
  <c r="F87" i="5"/>
  <c r="F91" i="5"/>
  <c r="F92" i="5"/>
  <c r="F94" i="5"/>
  <c r="F95" i="5"/>
  <c r="F96" i="5"/>
  <c r="F98" i="5"/>
  <c r="F99" i="5"/>
  <c r="F100" i="5"/>
  <c r="F102" i="5"/>
  <c r="F103" i="5"/>
  <c r="F104" i="5"/>
  <c r="F106" i="5"/>
  <c r="F107" i="5"/>
  <c r="F108" i="5"/>
  <c r="F110" i="5"/>
  <c r="F111" i="5"/>
  <c r="F112" i="5"/>
  <c r="F114" i="5"/>
  <c r="F115" i="5"/>
  <c r="F116" i="5"/>
  <c r="F120" i="5"/>
  <c r="F121" i="5"/>
  <c r="F122" i="5"/>
  <c r="F124" i="5"/>
  <c r="F125" i="5"/>
  <c r="F126" i="5"/>
  <c r="F127" i="5"/>
  <c r="F128" i="5"/>
  <c r="F129" i="5"/>
  <c r="F130" i="5"/>
  <c r="F132" i="5"/>
  <c r="F133" i="5"/>
  <c r="F134" i="5"/>
  <c r="F135" i="5"/>
  <c r="F136" i="5"/>
  <c r="F137" i="5"/>
  <c r="F138" i="5"/>
  <c r="F140" i="5"/>
  <c r="F141" i="5"/>
  <c r="F142" i="5"/>
  <c r="F143" i="5"/>
  <c r="F144" i="5"/>
  <c r="F145" i="5"/>
  <c r="F146" i="5"/>
  <c r="F149" i="5"/>
  <c r="F150" i="5"/>
  <c r="F151" i="5"/>
  <c r="F153" i="5"/>
  <c r="F154" i="5"/>
  <c r="F155" i="5"/>
  <c r="F157" i="5"/>
  <c r="F158" i="5"/>
  <c r="F159" i="5"/>
  <c r="F161" i="5"/>
  <c r="F162" i="5"/>
  <c r="F163" i="5"/>
  <c r="F165" i="5"/>
  <c r="F166" i="5"/>
  <c r="F167" i="5"/>
  <c r="F169" i="5"/>
  <c r="F170" i="5"/>
  <c r="F171" i="5"/>
  <c r="F173" i="5"/>
  <c r="F174" i="5"/>
  <c r="F175" i="5"/>
  <c r="F178" i="5"/>
  <c r="F179" i="5"/>
  <c r="F180" i="5"/>
  <c r="F182" i="5"/>
  <c r="F183" i="5"/>
  <c r="F184" i="5"/>
  <c r="F186" i="5"/>
  <c r="F187" i="5"/>
  <c r="F188" i="5"/>
  <c r="F190" i="5"/>
  <c r="F191" i="5"/>
  <c r="F192" i="5"/>
  <c r="F194" i="5"/>
  <c r="F195" i="5"/>
  <c r="F196" i="5"/>
  <c r="F198" i="5"/>
  <c r="F199" i="5"/>
  <c r="F200" i="5"/>
  <c r="F202" i="5"/>
  <c r="F203" i="5"/>
  <c r="F204" i="5"/>
  <c r="F207" i="5"/>
  <c r="F208" i="5"/>
  <c r="F210" i="5"/>
  <c r="F211" i="5"/>
  <c r="F212" i="5"/>
  <c r="F215" i="5"/>
  <c r="F216" i="5"/>
  <c r="F218" i="5"/>
  <c r="F219" i="5"/>
  <c r="F220" i="5"/>
  <c r="F223" i="5"/>
  <c r="F224" i="5"/>
  <c r="F226" i="5"/>
  <c r="F227" i="5"/>
  <c r="F228" i="5"/>
  <c r="F231" i="5"/>
  <c r="F232"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5" i="5"/>
  <c r="F266" i="5"/>
  <c r="F267" i="5"/>
  <c r="F269" i="5"/>
  <c r="F270" i="5"/>
  <c r="F271" i="5"/>
  <c r="F273" i="5"/>
  <c r="F274" i="5"/>
  <c r="F275" i="5"/>
  <c r="F277" i="5"/>
  <c r="F278" i="5"/>
  <c r="F279" i="5"/>
  <c r="F281" i="5"/>
  <c r="F282" i="5"/>
  <c r="F283" i="5"/>
  <c r="F285" i="5"/>
  <c r="F286" i="5"/>
  <c r="F287" i="5"/>
  <c r="F289" i="5"/>
  <c r="F290" i="5"/>
  <c r="F291"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3" i="5"/>
  <c r="F324" i="5"/>
  <c r="F327" i="5"/>
  <c r="F328" i="5"/>
  <c r="F330" i="5"/>
  <c r="F331" i="5"/>
  <c r="F332" i="5"/>
  <c r="F335" i="5"/>
  <c r="F336" i="5"/>
  <c r="F338" i="5"/>
  <c r="F339" i="5"/>
  <c r="F340" i="5"/>
  <c r="F343" i="5"/>
  <c r="F344" i="5"/>
  <c r="F346" i="5"/>
  <c r="F347" i="5"/>
  <c r="F348" i="5"/>
  <c r="F352" i="5"/>
  <c r="F353" i="5"/>
  <c r="F354" i="5"/>
  <c r="F356" i="5"/>
  <c r="F357" i="5"/>
  <c r="F358" i="5"/>
  <c r="F360" i="5"/>
  <c r="F361" i="5"/>
  <c r="F362" i="5"/>
  <c r="F364" i="5"/>
  <c r="F365" i="5"/>
  <c r="F366" i="5"/>
  <c r="F368" i="5"/>
  <c r="F369" i="5"/>
  <c r="F370" i="5"/>
  <c r="F372" i="5"/>
  <c r="F373" i="5"/>
  <c r="F374" i="5"/>
  <c r="F376" i="5"/>
  <c r="F377" i="5"/>
  <c r="F378" i="5"/>
  <c r="F381" i="5"/>
  <c r="F382" i="5"/>
  <c r="F383" i="5"/>
  <c r="F385" i="5"/>
  <c r="F386" i="5"/>
  <c r="F387" i="5"/>
  <c r="F388" i="5"/>
  <c r="F389" i="5"/>
  <c r="F390" i="5"/>
  <c r="F391" i="5"/>
  <c r="F393" i="5"/>
  <c r="F394" i="5"/>
  <c r="F395" i="5"/>
  <c r="F396" i="5"/>
  <c r="F397" i="5"/>
  <c r="F398" i="5"/>
  <c r="F399" i="5"/>
  <c r="F401" i="5"/>
  <c r="F402" i="5"/>
  <c r="F403" i="5"/>
  <c r="F404" i="5"/>
  <c r="F405" i="5"/>
  <c r="F406" i="5"/>
  <c r="F407" i="5"/>
  <c r="F439" i="5"/>
  <c r="F440" i="5"/>
  <c r="F441" i="5"/>
  <c r="F443" i="5"/>
  <c r="F444" i="5"/>
  <c r="F447" i="5"/>
  <c r="F448" i="5"/>
  <c r="F449" i="5"/>
  <c r="F451" i="5"/>
  <c r="F452" i="5"/>
  <c r="F455" i="5"/>
  <c r="F456" i="5"/>
  <c r="F457" i="5"/>
  <c r="F459" i="5"/>
  <c r="F460" i="5"/>
  <c r="F463" i="5"/>
  <c r="F464" i="5"/>
  <c r="F465" i="5"/>
  <c r="F497" i="5"/>
  <c r="F498" i="5"/>
  <c r="F500" i="5"/>
  <c r="F501" i="5"/>
  <c r="F502" i="5"/>
  <c r="F505" i="5"/>
  <c r="F506" i="5"/>
  <c r="F509" i="5"/>
  <c r="F510" i="5"/>
  <c r="F513" i="5"/>
  <c r="F514" i="5"/>
  <c r="F517" i="5"/>
  <c r="F518" i="5"/>
  <c r="F521" i="5"/>
  <c r="F522" i="5"/>
  <c r="F4" i="5"/>
  <c r="F5" i="5"/>
  <c r="F6" i="5"/>
  <c r="F7" i="5"/>
  <c r="F8" i="5"/>
  <c r="F9" i="5"/>
  <c r="F12" i="5"/>
  <c r="F13" i="5"/>
  <c r="F14" i="5"/>
  <c r="F15" i="5"/>
  <c r="F16" i="5"/>
  <c r="F17" i="5"/>
  <c r="F20" i="5"/>
  <c r="F21" i="5"/>
  <c r="F22" i="5"/>
  <c r="F23" i="5"/>
  <c r="F24" i="5"/>
  <c r="F25" i="5"/>
  <c r="F28" i="5"/>
  <c r="F29" i="5"/>
  <c r="F30" i="5"/>
  <c r="F3" i="5"/>
  <c r="F380" i="5"/>
  <c r="F322" i="5"/>
  <c r="F438" i="5"/>
  <c r="F496" i="5"/>
  <c r="F583" i="5"/>
  <c r="F699" i="5"/>
  <c r="F757" i="5"/>
  <c r="F815" i="5"/>
  <c r="F873" i="5"/>
  <c r="F932" i="5"/>
  <c r="F990" i="5"/>
  <c r="F206" i="5"/>
  <c r="F612" i="5" l="1"/>
  <c r="B46" i="19"/>
  <c r="B45" i="19"/>
  <c r="B44" i="19"/>
  <c r="B43" i="19"/>
  <c r="B42" i="19"/>
  <c r="B41" i="19"/>
  <c r="B39" i="19"/>
  <c r="B38" i="19"/>
  <c r="B37" i="19"/>
  <c r="B36" i="19"/>
  <c r="B35" i="19"/>
  <c r="E65" i="23"/>
  <c r="E66" i="23"/>
  <c r="E64" i="23"/>
  <c r="E61" i="23"/>
  <c r="E62" i="23"/>
  <c r="E60" i="23"/>
  <c r="E57" i="23"/>
  <c r="E58" i="23"/>
  <c r="E56" i="23"/>
  <c r="E54" i="23"/>
  <c r="E53" i="23"/>
  <c r="E50" i="23"/>
  <c r="E51" i="23"/>
  <c r="E49" i="23"/>
  <c r="E46" i="23"/>
  <c r="E47" i="23"/>
  <c r="E45" i="23"/>
  <c r="E42" i="23"/>
  <c r="E43" i="23"/>
  <c r="E41" i="23"/>
  <c r="E38" i="23"/>
  <c r="E39" i="23"/>
  <c r="E37" i="23"/>
  <c r="E35" i="23"/>
  <c r="E34" i="23"/>
  <c r="E31" i="23"/>
  <c r="E32" i="23"/>
  <c r="E28" i="23"/>
  <c r="E29" i="23"/>
  <c r="E27" i="23"/>
  <c r="E16" i="23"/>
  <c r="E15" i="23"/>
  <c r="B31" i="19"/>
  <c r="B32" i="19"/>
  <c r="B33" i="19"/>
  <c r="E23" i="23"/>
  <c r="E24" i="23"/>
  <c r="E25" i="23"/>
  <c r="E22" i="23"/>
  <c r="B29" i="19"/>
  <c r="B28" i="19"/>
  <c r="E19" i="23"/>
  <c r="E20" i="23"/>
  <c r="E18" i="23"/>
  <c r="A45" i="23"/>
  <c r="B45" i="23"/>
  <c r="A46" i="23"/>
  <c r="B46" i="23"/>
  <c r="A47" i="23"/>
  <c r="B47" i="23"/>
  <c r="A49" i="23"/>
  <c r="B49" i="23"/>
  <c r="A50" i="23"/>
  <c r="B50" i="23"/>
  <c r="A51" i="23"/>
  <c r="B51" i="23"/>
  <c r="A53" i="23"/>
  <c r="B53" i="23"/>
  <c r="A54" i="23"/>
  <c r="B54" i="23"/>
  <c r="A56" i="23"/>
  <c r="B56" i="23"/>
  <c r="A57" i="23"/>
  <c r="B57" i="23"/>
  <c r="A58" i="23"/>
  <c r="B58" i="23"/>
  <c r="A60" i="23"/>
  <c r="B60" i="23"/>
  <c r="A61" i="23"/>
  <c r="B61" i="23"/>
  <c r="A62" i="23"/>
  <c r="B62" i="23"/>
  <c r="A64" i="23"/>
  <c r="B64" i="23"/>
  <c r="A65" i="23"/>
  <c r="B65" i="23"/>
  <c r="A66" i="23"/>
  <c r="B66" i="23"/>
  <c r="F66" i="23"/>
  <c r="F62" i="23"/>
  <c r="F58" i="23"/>
  <c r="F54" i="23"/>
  <c r="F51" i="23"/>
  <c r="F47" i="23"/>
  <c r="F46" i="23"/>
  <c r="F50" i="23"/>
  <c r="F53" i="23"/>
  <c r="F57" i="23"/>
  <c r="F61" i="23"/>
  <c r="F65" i="23"/>
  <c r="C65" i="23"/>
  <c r="C61" i="23"/>
  <c r="C57" i="23"/>
  <c r="C53" i="23"/>
  <c r="C50" i="23"/>
  <c r="C46" i="23"/>
  <c r="F60" i="23"/>
  <c r="F56" i="23"/>
  <c r="F49" i="23"/>
  <c r="F64" i="23"/>
  <c r="C64" i="23"/>
  <c r="D56" i="15"/>
  <c r="B56" i="15"/>
  <c r="F45" i="23"/>
  <c r="B41" i="23"/>
  <c r="A42" i="23"/>
  <c r="B42" i="23"/>
  <c r="A43" i="23"/>
  <c r="F43" i="23"/>
  <c r="F42" i="23"/>
  <c r="F41" i="23"/>
  <c r="B37" i="23"/>
  <c r="A38" i="23"/>
  <c r="B38" i="23"/>
  <c r="A39" i="23"/>
  <c r="F37" i="23"/>
  <c r="F38" i="23"/>
  <c r="C38" i="23"/>
  <c r="A28" i="23"/>
  <c r="B28" i="23"/>
  <c r="A29" i="23"/>
  <c r="B34" i="23"/>
  <c r="A35" i="23"/>
  <c r="B31" i="23"/>
  <c r="A32" i="23"/>
  <c r="B32" i="23"/>
  <c r="F35" i="23"/>
  <c r="F39" i="23"/>
  <c r="F34" i="23"/>
  <c r="F32" i="23"/>
  <c r="F31" i="23"/>
  <c r="F29" i="23"/>
  <c r="F28" i="23"/>
  <c r="C28" i="23"/>
  <c r="B27" i="23"/>
  <c r="F25" i="23"/>
  <c r="F23" i="23"/>
  <c r="B22" i="23"/>
  <c r="A18" i="23"/>
  <c r="B18" i="23"/>
  <c r="F20" i="23"/>
  <c r="F18" i="23"/>
  <c r="B8" i="23"/>
  <c r="C59" i="15"/>
  <c r="F27" i="23"/>
  <c r="F22" i="23"/>
  <c r="B15" i="23"/>
  <c r="F15" i="23"/>
  <c r="B11" i="23"/>
  <c r="F13" i="23"/>
  <c r="F11" i="23"/>
  <c r="A8" i="23"/>
  <c r="F8" i="23"/>
  <c r="D65" i="15"/>
  <c r="C8" i="23" s="1"/>
  <c r="D66" i="15"/>
  <c r="C18" i="23" s="1"/>
  <c r="D67" i="15"/>
  <c r="C23" i="23" s="1"/>
  <c r="D68" i="15"/>
  <c r="D69" i="15"/>
  <c r="C32" i="23" s="1"/>
  <c r="D70" i="15"/>
  <c r="D71" i="15"/>
  <c r="C42" i="23" s="1"/>
  <c r="D72" i="15"/>
  <c r="D73" i="15"/>
  <c r="D74" i="15"/>
  <c r="D75" i="15"/>
  <c r="D76" i="15"/>
  <c r="D77" i="15"/>
  <c r="F3" i="23"/>
  <c r="B7" i="23"/>
  <c r="F7" i="23"/>
  <c r="B54" i="15"/>
  <c r="D54" i="15" s="1"/>
  <c r="C56" i="23" s="1"/>
  <c r="B53" i="15"/>
  <c r="D53" i="15" s="1"/>
  <c r="C49" i="23" s="1"/>
  <c r="B52" i="15"/>
  <c r="D52" i="15" s="1"/>
  <c r="C45" i="23" s="1"/>
  <c r="B55" i="15"/>
  <c r="D55" i="15" s="1"/>
  <c r="C60" i="23" s="1"/>
  <c r="B51" i="15"/>
  <c r="D51" i="15" s="1"/>
  <c r="C41" i="23" s="1"/>
  <c r="B50" i="15"/>
  <c r="D50" i="15" s="1"/>
  <c r="C37" i="23" s="1"/>
  <c r="B49" i="15"/>
  <c r="D49" i="15" s="1"/>
  <c r="C34" i="23" s="1"/>
  <c r="B48" i="15"/>
  <c r="D48" i="15" s="1"/>
  <c r="C31" i="23" s="1"/>
  <c r="B47" i="15"/>
  <c r="D47" i="15" s="1"/>
  <c r="C27" i="23" s="1"/>
  <c r="B46" i="15"/>
  <c r="D46" i="15" s="1"/>
  <c r="C22" i="23" s="1"/>
  <c r="B45" i="15"/>
  <c r="D45" i="15" s="1"/>
  <c r="C15" i="23" s="1"/>
  <c r="B44" i="15"/>
  <c r="D44" i="15" s="1"/>
  <c r="C11" i="23" s="1"/>
  <c r="B43" i="15"/>
  <c r="D43" i="15" s="1"/>
  <c r="C7" i="23" s="1"/>
  <c r="C34" i="15"/>
  <c r="C33" i="15"/>
  <c r="C32" i="15"/>
  <c r="C31" i="15"/>
  <c r="C30" i="15"/>
  <c r="C29" i="15"/>
  <c r="C28" i="15"/>
  <c r="B43" i="23" s="1"/>
  <c r="C27" i="15"/>
  <c r="B39" i="23" s="1"/>
  <c r="C26" i="15"/>
  <c r="B35" i="23" s="1"/>
  <c r="C25" i="15"/>
  <c r="B29" i="23" s="1"/>
  <c r="D25" i="15"/>
  <c r="C29" i="23" s="1"/>
  <c r="D26" i="15"/>
  <c r="C35" i="23" s="1"/>
  <c r="D27" i="15"/>
  <c r="C39" i="23" s="1"/>
  <c r="D28" i="15"/>
  <c r="C43" i="23" s="1"/>
  <c r="D29" i="15"/>
  <c r="C47" i="23" s="1"/>
  <c r="D30" i="15"/>
  <c r="C51" i="23" s="1"/>
  <c r="D31" i="15"/>
  <c r="C54" i="23" s="1"/>
  <c r="D32" i="15"/>
  <c r="C58" i="23" s="1"/>
  <c r="D33" i="15"/>
  <c r="C62" i="23" s="1"/>
  <c r="D34" i="15"/>
  <c r="C66" i="23" s="1"/>
  <c r="A25" i="23"/>
  <c r="A20" i="23"/>
  <c r="A13" i="23"/>
  <c r="D23" i="15"/>
  <c r="C20" i="23" s="1"/>
  <c r="D24" i="15"/>
  <c r="C25" i="23" s="1"/>
  <c r="C24" i="15"/>
  <c r="B25" i="23" s="1"/>
  <c r="C23" i="15"/>
  <c r="B20" i="23" s="1"/>
  <c r="C22" i="15"/>
  <c r="B13" i="23" s="1"/>
  <c r="C21" i="15"/>
  <c r="B5" i="23" s="1"/>
  <c r="D22" i="15"/>
  <c r="C13" i="23" s="1"/>
  <c r="A24" i="23"/>
  <c r="A19" i="23"/>
  <c r="A16" i="23"/>
  <c r="A12" i="23"/>
  <c r="C43" i="19"/>
  <c r="D43" i="19"/>
  <c r="C44" i="19"/>
  <c r="D44" i="19"/>
  <c r="C45" i="19"/>
  <c r="D45" i="19"/>
  <c r="C46" i="19"/>
  <c r="D46" i="19"/>
  <c r="C35" i="19"/>
  <c r="D35" i="19"/>
  <c r="C36" i="19"/>
  <c r="D36" i="19"/>
  <c r="C37" i="19"/>
  <c r="D37" i="19"/>
  <c r="C38" i="19"/>
  <c r="D38" i="19"/>
  <c r="C39" i="19"/>
  <c r="D39" i="19"/>
  <c r="C41" i="19"/>
  <c r="D41" i="19"/>
  <c r="C42" i="19"/>
  <c r="D42" i="19"/>
  <c r="C29" i="19"/>
  <c r="D29" i="19"/>
  <c r="C30" i="19"/>
  <c r="D30" i="19"/>
  <c r="C31" i="19"/>
  <c r="D31" i="19"/>
  <c r="C32" i="19"/>
  <c r="D32" i="19"/>
  <c r="C33" i="19"/>
  <c r="D33" i="19"/>
  <c r="A5" i="23"/>
  <c r="D21" i="15"/>
  <c r="C5" i="23" s="1"/>
  <c r="A64" i="15"/>
  <c r="B64" i="15"/>
  <c r="D64" i="15" s="1"/>
  <c r="B42" i="15"/>
  <c r="D42" i="15" s="1"/>
  <c r="C3" i="23" s="1"/>
  <c r="B3" i="23"/>
  <c r="A9" i="23"/>
  <c r="D28" i="19"/>
  <c r="C28" i="19"/>
  <c r="D23" i="19"/>
  <c r="D24" i="19"/>
  <c r="D25" i="19"/>
  <c r="D26" i="19"/>
  <c r="C23" i="19"/>
  <c r="C24" i="19"/>
  <c r="C25" i="19"/>
  <c r="C26" i="19"/>
  <c r="A61" i="15"/>
  <c r="B61" i="15"/>
  <c r="D61" i="15" s="1"/>
  <c r="A24" i="19" s="1"/>
  <c r="A62" i="15"/>
  <c r="B62" i="15"/>
  <c r="D62" i="15" s="1"/>
  <c r="A25" i="19" s="1"/>
  <c r="A63" i="15"/>
  <c r="B63" i="15"/>
  <c r="D63" i="15" s="1"/>
  <c r="A26" i="19" s="1"/>
  <c r="B60" i="15"/>
  <c r="D60" i="15" s="1"/>
  <c r="A23" i="19" s="1"/>
  <c r="A60" i="15"/>
  <c r="D18" i="19"/>
  <c r="D19" i="19"/>
  <c r="D20" i="19"/>
  <c r="D21" i="19"/>
  <c r="C18" i="19"/>
  <c r="C19" i="19"/>
  <c r="C20" i="19"/>
  <c r="C21" i="19"/>
  <c r="B40" i="15"/>
  <c r="D40" i="15" s="1"/>
  <c r="A20" i="19" s="1"/>
  <c r="B41" i="15"/>
  <c r="D41" i="15" s="1"/>
  <c r="A21" i="19" s="1"/>
  <c r="B38" i="15"/>
  <c r="D38" i="15" s="1"/>
  <c r="A18" i="19" s="1"/>
  <c r="B39" i="15"/>
  <c r="D39" i="15" s="1"/>
  <c r="A19" i="19" s="1"/>
  <c r="C37" i="15"/>
  <c r="B37" i="15"/>
  <c r="D37" i="15" s="1"/>
  <c r="A10" i="22" s="1"/>
  <c r="C7" i="19"/>
  <c r="C8" i="19"/>
  <c r="C9" i="19"/>
  <c r="D7" i="19"/>
  <c r="F90" i="5" s="1"/>
  <c r="D8" i="19"/>
  <c r="F119" i="5" s="1"/>
  <c r="D9" i="19"/>
  <c r="D5" i="19"/>
  <c r="F61" i="5" s="1"/>
  <c r="D11" i="19"/>
  <c r="F148" i="5" s="1"/>
  <c r="D13" i="19"/>
  <c r="D14" i="19"/>
  <c r="F264" i="5" s="1"/>
  <c r="D15" i="19"/>
  <c r="D16" i="19"/>
  <c r="C11" i="19"/>
  <c r="C13" i="19"/>
  <c r="C14" i="19"/>
  <c r="C15" i="19"/>
  <c r="C16" i="19"/>
  <c r="B15" i="15"/>
  <c r="D15" i="15" s="1"/>
  <c r="A15" i="15"/>
  <c r="D6" i="8"/>
  <c r="B6" i="8"/>
  <c r="A6" i="8"/>
  <c r="C4" i="3"/>
  <c r="E4" i="3"/>
  <c r="D4" i="3"/>
  <c r="C4" i="12"/>
  <c r="A59" i="15"/>
  <c r="A58" i="15"/>
  <c r="C58" i="15"/>
  <c r="D36" i="15"/>
  <c r="A9" i="22" s="1"/>
  <c r="C6" i="15"/>
  <c r="B12" i="23" s="1"/>
  <c r="C7" i="15"/>
  <c r="B16" i="23" s="1"/>
  <c r="C8" i="15"/>
  <c r="C9" i="15"/>
  <c r="B9" i="23" s="1"/>
  <c r="C10" i="15"/>
  <c r="C11" i="15"/>
  <c r="B19" i="23" s="1"/>
  <c r="C12" i="15"/>
  <c r="B24" i="23" s="1"/>
  <c r="C13" i="15"/>
  <c r="C16" i="15"/>
  <c r="C17" i="15"/>
  <c r="C18" i="15"/>
  <c r="C19" i="15"/>
  <c r="C20" i="15"/>
  <c r="E4" i="6"/>
  <c r="E5" i="6"/>
  <c r="E6" i="6"/>
  <c r="E7" i="6"/>
  <c r="C36" i="15" s="1"/>
  <c r="E8" i="6"/>
  <c r="E9" i="6"/>
  <c r="E10" i="6"/>
  <c r="E11" i="6"/>
  <c r="E12" i="6"/>
  <c r="E13" i="6"/>
  <c r="E14" i="6"/>
  <c r="E15" i="6"/>
  <c r="E16" i="6"/>
  <c r="E17" i="6"/>
  <c r="E18" i="6"/>
  <c r="E19" i="6"/>
  <c r="E20" i="6"/>
  <c r="E21" i="6"/>
  <c r="E22" i="6"/>
  <c r="E23" i="6"/>
  <c r="E24" i="6"/>
  <c r="E26" i="6"/>
  <c r="E27" i="6"/>
  <c r="E28" i="6"/>
  <c r="E29" i="6"/>
  <c r="E30" i="6"/>
  <c r="E31" i="6"/>
  <c r="E32" i="6"/>
  <c r="E33" i="6"/>
  <c r="E34" i="6"/>
  <c r="E35" i="6"/>
  <c r="E36" i="6"/>
  <c r="E37" i="6"/>
  <c r="E38" i="6"/>
  <c r="E39" i="6"/>
  <c r="E40" i="6"/>
  <c r="E41" i="6"/>
  <c r="E42" i="6"/>
  <c r="E43" i="6"/>
  <c r="E44" i="6"/>
  <c r="E45" i="6"/>
  <c r="E46" i="6"/>
  <c r="E47" i="6"/>
  <c r="E49" i="6"/>
  <c r="E50" i="6"/>
  <c r="E51" i="6"/>
  <c r="E52" i="6"/>
  <c r="E53" i="6"/>
  <c r="E54" i="6"/>
  <c r="E55" i="6"/>
  <c r="E56" i="6"/>
  <c r="E57" i="6"/>
  <c r="E58" i="6"/>
  <c r="E59" i="6"/>
  <c r="E60" i="6"/>
  <c r="E61" i="6"/>
  <c r="E62" i="6"/>
  <c r="E63" i="6"/>
  <c r="E64" i="6"/>
  <c r="E65" i="6"/>
  <c r="E66" i="6"/>
  <c r="E68" i="6"/>
  <c r="E69" i="6"/>
  <c r="E70" i="6"/>
  <c r="E71" i="6"/>
  <c r="E72" i="6"/>
  <c r="E73" i="6"/>
  <c r="E74" i="6"/>
  <c r="E75" i="6"/>
  <c r="E76" i="6"/>
  <c r="E77" i="6"/>
  <c r="E78" i="6"/>
  <c r="E79" i="6"/>
  <c r="E80" i="6"/>
  <c r="E81" i="6"/>
  <c r="E82" i="6"/>
  <c r="E83" i="6"/>
  <c r="E84" i="6"/>
  <c r="E85" i="6"/>
  <c r="E3" i="6"/>
  <c r="D4" i="19"/>
  <c r="C4" i="19"/>
  <c r="C5" i="19"/>
  <c r="B2" i="12"/>
  <c r="A2" i="12"/>
  <c r="C3" i="19"/>
  <c r="D3" i="19"/>
  <c r="D16" i="15"/>
  <c r="A7" i="22" s="1"/>
  <c r="D17" i="15"/>
  <c r="A13" i="19" s="1"/>
  <c r="D18" i="15"/>
  <c r="A14" i="19" s="1"/>
  <c r="D19" i="15"/>
  <c r="A15" i="19" s="1"/>
  <c r="D20" i="15"/>
  <c r="A16" i="19" s="1"/>
  <c r="D7" i="15"/>
  <c r="C16" i="23" s="1"/>
  <c r="D8" i="15"/>
  <c r="A11" i="19" s="1"/>
  <c r="D9" i="15"/>
  <c r="C9" i="23" s="1"/>
  <c r="D10" i="15"/>
  <c r="A3" i="22" s="1"/>
  <c r="D11" i="15"/>
  <c r="C19" i="23" s="1"/>
  <c r="D12" i="15"/>
  <c r="C24" i="23" s="1"/>
  <c r="D13" i="15"/>
  <c r="A4" i="22" s="1"/>
  <c r="D6" i="15"/>
  <c r="C12" i="23" s="1"/>
  <c r="C3" i="6"/>
  <c r="F32" i="5" l="1"/>
  <c r="E7" i="23"/>
  <c r="E12" i="23"/>
  <c r="E13" i="23"/>
  <c r="E11" i="23"/>
  <c r="B30" i="19" s="1"/>
  <c r="A37" i="23"/>
  <c r="A22" i="23"/>
  <c r="A34" i="23"/>
  <c r="A15" i="23"/>
  <c r="A41" i="23"/>
  <c r="A31" i="23"/>
  <c r="A11" i="23"/>
  <c r="A27" i="23"/>
  <c r="A7" i="23"/>
  <c r="A4" i="23" a="1"/>
  <c r="A4" i="23" s="1"/>
  <c r="E9" i="23"/>
  <c r="E8" i="23"/>
  <c r="A3" i="23"/>
  <c r="C15" i="15"/>
  <c r="P9" i="15"/>
  <c r="F9" i="23" s="1"/>
  <c r="P10" i="15"/>
  <c r="P11" i="15"/>
  <c r="F19" i="23" s="1"/>
  <c r="P12" i="15"/>
  <c r="F24" i="23" s="1"/>
  <c r="P13" i="15"/>
  <c r="P6" i="15"/>
  <c r="F12" i="23" s="1"/>
  <c r="P7" i="15"/>
  <c r="F16" i="23" s="1"/>
  <c r="P8" i="15"/>
  <c r="D8" i="8"/>
  <c r="D4" i="8"/>
  <c r="K73" i="6"/>
  <c r="K74" i="6"/>
  <c r="K75" i="6"/>
  <c r="K76" i="6"/>
  <c r="K77" i="6"/>
  <c r="K78" i="6"/>
  <c r="K79" i="6"/>
  <c r="K80" i="6"/>
  <c r="K81" i="6"/>
  <c r="K82" i="6"/>
  <c r="K83" i="6"/>
  <c r="K84" i="6"/>
  <c r="K85" i="6"/>
  <c r="K72" i="6"/>
  <c r="K54" i="6"/>
  <c r="K55" i="6"/>
  <c r="K56" i="6"/>
  <c r="K57" i="6"/>
  <c r="K58" i="6"/>
  <c r="K59" i="6"/>
  <c r="K60" i="6"/>
  <c r="K61" i="6"/>
  <c r="K62" i="6"/>
  <c r="K63" i="6"/>
  <c r="K64" i="6"/>
  <c r="K65" i="6"/>
  <c r="K66" i="6"/>
  <c r="K53" i="6"/>
  <c r="K31" i="6"/>
  <c r="K32" i="6"/>
  <c r="K33" i="6"/>
  <c r="K34" i="6"/>
  <c r="K35" i="6"/>
  <c r="K36" i="6"/>
  <c r="K37" i="6"/>
  <c r="K38" i="6"/>
  <c r="K39" i="6"/>
  <c r="K40" i="6"/>
  <c r="K41" i="6"/>
  <c r="K42" i="6"/>
  <c r="K43" i="6"/>
  <c r="K44" i="6"/>
  <c r="K45" i="6"/>
  <c r="K46" i="6"/>
  <c r="K47" i="6"/>
  <c r="K30" i="6"/>
  <c r="K8" i="6"/>
  <c r="K9" i="6"/>
  <c r="K10" i="6"/>
  <c r="K11" i="6"/>
  <c r="K12" i="6"/>
  <c r="K13" i="6"/>
  <c r="K14" i="6"/>
  <c r="K15" i="6"/>
  <c r="K16" i="6"/>
  <c r="K17" i="6"/>
  <c r="K18" i="6"/>
  <c r="K19" i="6"/>
  <c r="K20" i="6"/>
  <c r="K21" i="6"/>
  <c r="K22" i="6"/>
  <c r="K23" i="6"/>
  <c r="K24" i="6"/>
  <c r="K7" i="6"/>
  <c r="K5" i="6"/>
  <c r="K70" i="6"/>
  <c r="D10" i="8"/>
  <c r="D9" i="8"/>
  <c r="D5" i="8"/>
  <c r="B58" i="15" s="1"/>
  <c r="D58" i="15" s="1"/>
  <c r="A12" i="22" s="1"/>
  <c r="D14" i="8"/>
  <c r="D12" i="8"/>
  <c r="D13" i="8"/>
  <c r="B59" i="15" s="1"/>
  <c r="D59" i="15" s="1"/>
  <c r="A13" i="22" s="1"/>
  <c r="D2" i="8"/>
  <c r="E3" i="23" l="1"/>
  <c r="E5" i="23"/>
  <c r="E4" i="23"/>
  <c r="B2" i="15"/>
  <c r="B3" i="15"/>
  <c r="B4" i="15"/>
  <c r="C6" i="12"/>
  <c r="E7" i="3"/>
  <c r="D7" i="3"/>
  <c r="E6" i="3"/>
  <c r="D6" i="3"/>
  <c r="E2" i="3"/>
  <c r="E3" i="3"/>
  <c r="E5" i="3"/>
  <c r="E8" i="3"/>
  <c r="E9" i="3"/>
  <c r="E10" i="3"/>
  <c r="E11" i="3"/>
  <c r="E12" i="3"/>
  <c r="E13" i="3"/>
  <c r="D2" i="3"/>
  <c r="D3" i="3"/>
  <c r="D8" i="3"/>
  <c r="D10" i="3"/>
  <c r="D11" i="3"/>
  <c r="D12" i="3"/>
  <c r="C8" i="12"/>
  <c r="C9" i="12"/>
  <c r="C10" i="12"/>
  <c r="C3" i="12"/>
  <c r="C2" i="12"/>
  <c r="D4" i="15" l="1"/>
  <c r="A5" i="19" s="1"/>
  <c r="C4" i="15"/>
  <c r="D3" i="15"/>
  <c r="A4" i="19" s="1"/>
  <c r="C3" i="15"/>
  <c r="D2" i="15"/>
  <c r="C2" i="15"/>
  <c r="A3" i="19" l="1"/>
  <c r="K3" i="6"/>
  <c r="K4" i="6"/>
  <c r="K6" i="6"/>
  <c r="K26" i="6"/>
  <c r="K27" i="6"/>
  <c r="K28" i="6"/>
  <c r="K29" i="6"/>
  <c r="K49" i="6"/>
  <c r="K50" i="6"/>
  <c r="K51" i="6"/>
  <c r="K52" i="6"/>
  <c r="K68" i="6"/>
  <c r="K69" i="6"/>
  <c r="K71" i="6"/>
  <c r="C4" i="6"/>
  <c r="C5" i="6"/>
  <c r="C6" i="6"/>
  <c r="C7" i="6"/>
  <c r="D7" i="6" s="1"/>
  <c r="C8" i="6"/>
  <c r="C9" i="6"/>
  <c r="D9" i="6" s="1"/>
  <c r="C10" i="6"/>
  <c r="D10" i="6" s="1"/>
  <c r="C11" i="6"/>
  <c r="D11" i="6" s="1"/>
  <c r="C12" i="6"/>
  <c r="C13" i="6"/>
  <c r="C14" i="6"/>
  <c r="D14" i="6" s="1"/>
  <c r="C15" i="6"/>
  <c r="D15" i="6" s="1"/>
  <c r="C16" i="6"/>
  <c r="D16" i="6" s="1"/>
  <c r="C17" i="6"/>
  <c r="D17" i="6" s="1"/>
  <c r="C18" i="6"/>
  <c r="D18" i="6" s="1"/>
  <c r="C19" i="6"/>
  <c r="D19" i="6" s="1"/>
  <c r="C20" i="6"/>
  <c r="C21" i="6"/>
  <c r="C22" i="6"/>
  <c r="C23" i="6"/>
  <c r="D23" i="6" s="1"/>
  <c r="C26" i="6"/>
  <c r="D26" i="6" s="1"/>
  <c r="C27" i="6"/>
  <c r="D27" i="6" s="1"/>
  <c r="C28" i="6"/>
  <c r="D28" i="6" s="1"/>
  <c r="C29" i="6"/>
  <c r="C30" i="6"/>
  <c r="C31" i="6"/>
  <c r="C32" i="6"/>
  <c r="D32" i="6" s="1"/>
  <c r="C33" i="6"/>
  <c r="C34" i="6"/>
  <c r="D34" i="6" s="1"/>
  <c r="C35" i="6"/>
  <c r="D35" i="6" s="1"/>
  <c r="C36" i="6"/>
  <c r="D36" i="6" s="1"/>
  <c r="C37" i="6"/>
  <c r="C38" i="6"/>
  <c r="C39" i="6"/>
  <c r="C40" i="6"/>
  <c r="D40" i="6" s="1"/>
  <c r="C41" i="6"/>
  <c r="C42" i="6"/>
  <c r="D42" i="6" s="1"/>
  <c r="C43" i="6"/>
  <c r="D43" i="6" s="1"/>
  <c r="C44" i="6"/>
  <c r="D44" i="6" s="1"/>
  <c r="C45" i="6"/>
  <c r="C46" i="6"/>
  <c r="C47" i="6"/>
  <c r="C49" i="6"/>
  <c r="D49" i="6" s="1"/>
  <c r="C69" i="6"/>
  <c r="C70" i="6"/>
  <c r="D70" i="6" s="1"/>
  <c r="C71" i="6"/>
  <c r="D71" i="6" s="1"/>
  <c r="C72" i="6"/>
  <c r="C73" i="6"/>
  <c r="D73" i="6" s="1"/>
  <c r="C74" i="6"/>
  <c r="D74" i="6" s="1"/>
  <c r="C75" i="6"/>
  <c r="D75" i="6" s="1"/>
  <c r="C76" i="6"/>
  <c r="C77" i="6"/>
  <c r="C78" i="6"/>
  <c r="D78" i="6" s="1"/>
  <c r="C79" i="6"/>
  <c r="C80" i="6"/>
  <c r="C81" i="6"/>
  <c r="D81" i="6" s="1"/>
  <c r="C82" i="6"/>
  <c r="D82" i="6" s="1"/>
  <c r="C83" i="6"/>
  <c r="D83" i="6" s="1"/>
  <c r="C84" i="6"/>
  <c r="C85" i="6"/>
  <c r="D85" i="6" s="1"/>
  <c r="D46" i="6" l="1"/>
  <c r="D45" i="6"/>
  <c r="D4" i="6"/>
  <c r="D84" i="6"/>
  <c r="D47" i="6"/>
  <c r="D29" i="6"/>
  <c r="D5" i="6"/>
  <c r="D22" i="6"/>
  <c r="D76" i="6"/>
  <c r="D39" i="6"/>
  <c r="D20" i="6"/>
  <c r="D38" i="6"/>
  <c r="D21" i="6"/>
  <c r="D69" i="6"/>
  <c r="D37" i="6"/>
  <c r="D13" i="6"/>
  <c r="D31" i="6"/>
  <c r="D12" i="6"/>
  <c r="D77" i="6"/>
  <c r="D30" i="6"/>
  <c r="D6" i="6"/>
  <c r="D80" i="6"/>
  <c r="D72" i="6"/>
  <c r="D41" i="6"/>
  <c r="D33" i="6"/>
  <c r="D8" i="6"/>
  <c r="D79" i="6"/>
  <c r="C24" i="6" l="1"/>
  <c r="D24" i="6" s="1"/>
  <c r="D3" i="6" l="1"/>
  <c r="C65" i="6"/>
  <c r="D65" i="6" s="1"/>
  <c r="C66" i="6"/>
  <c r="D66" i="6" s="1"/>
  <c r="C59" i="6"/>
  <c r="C52" i="6"/>
  <c r="C60" i="6"/>
  <c r="C57" i="6"/>
  <c r="D57" i="6" s="1"/>
  <c r="C50" i="6"/>
  <c r="D50" i="6" s="1"/>
  <c r="C58" i="6"/>
  <c r="D58" i="6" s="1"/>
  <c r="C51" i="6"/>
  <c r="C53" i="6"/>
  <c r="D53" i="6" s="1"/>
  <c r="C61" i="6"/>
  <c r="D61" i="6" s="1"/>
  <c r="C54" i="6"/>
  <c r="D54" i="6" s="1"/>
  <c r="C62" i="6"/>
  <c r="D62" i="6" s="1"/>
  <c r="C55" i="6"/>
  <c r="D55" i="6" s="1"/>
  <c r="C63" i="6"/>
  <c r="D63" i="6" s="1"/>
  <c r="C56" i="6"/>
  <c r="D56" i="6" s="1"/>
  <c r="C64" i="6"/>
  <c r="D51" i="6" l="1"/>
  <c r="D60" i="6"/>
  <c r="D52" i="6"/>
  <c r="D59" i="6"/>
  <c r="D64" i="6"/>
  <c r="C68" i="6"/>
  <c r="D6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A1" authorId="0" shapeId="0" xr:uid="{73CF5960-C5CF-43C4-B715-8A5047B1F379}">
      <text>
        <r>
          <rPr>
            <b/>
            <sz val="9"/>
            <color indexed="81"/>
            <rFont val="Tahoma"/>
            <family val="2"/>
          </rPr>
          <t>Hong Minh Le:</t>
        </r>
        <r>
          <rPr>
            <sz val="9"/>
            <color indexed="81"/>
            <rFont val="Tahoma"/>
            <family val="2"/>
          </rPr>
          <t xml:space="preserve">
Unique code identifying a campaign (platform, year, campaign). For new Belgica it is for instance, BE2022/26</t>
        </r>
      </text>
    </comment>
    <comment ref="C1" authorId="0" shapeId="0" xr:uid="{2EF35322-DF40-4036-9AC9-E9C50158291A}">
      <text>
        <r>
          <rPr>
            <b/>
            <sz val="9"/>
            <color indexed="81"/>
            <rFont val="Tahoma"/>
            <family val="2"/>
          </rPr>
          <t>Hong Minh Le:</t>
        </r>
        <r>
          <rPr>
            <sz val="9"/>
            <color indexed="81"/>
            <rFont val="Tahoma"/>
            <family val="2"/>
          </rPr>
          <t xml:space="preserve">
The full  name of the PLATFORM (e.g. R/V BELGICA).</t>
        </r>
      </text>
    </comment>
    <comment ref="D1" authorId="0" shapeId="0" xr:uid="{28524D74-222B-41BE-BA0D-377070812682}">
      <text>
        <r>
          <rPr>
            <b/>
            <sz val="9"/>
            <color indexed="81"/>
            <rFont val="Tahoma"/>
            <family val="2"/>
          </rPr>
          <t>Hong Minh Le:</t>
        </r>
        <r>
          <rPr>
            <sz val="9"/>
            <color indexed="81"/>
            <rFont val="Tahoma"/>
            <family val="2"/>
          </rPr>
          <t xml:space="preserve">
Objectives of the campaign. It can be Monitoring, Fishery, Ecosystem, Geology,...</t>
        </r>
      </text>
    </comment>
    <comment ref="E1" authorId="0" shapeId="0" xr:uid="{7C4E5D2F-1B37-4490-97BC-428C4A4A3A99}">
      <text>
        <r>
          <rPr>
            <b/>
            <sz val="9"/>
            <color indexed="81"/>
            <rFont val="Tahoma"/>
            <family val="2"/>
          </rPr>
          <t>Hong Minh Le:</t>
        </r>
        <r>
          <rPr>
            <sz val="9"/>
            <color indexed="81"/>
            <rFont val="Tahoma"/>
            <family val="2"/>
          </rPr>
          <t xml:space="preserve">
First and last name of the Chief scientist</t>
        </r>
      </text>
    </comment>
    <comment ref="F1" authorId="0" shapeId="0" xr:uid="{52CDF762-886B-4886-80B4-C91167C8B72B}">
      <text>
        <r>
          <rPr>
            <b/>
            <sz val="9"/>
            <color indexed="81"/>
            <rFont val="Tahoma"/>
            <family val="2"/>
          </rPr>
          <t>Hong Minh Le:</t>
        </r>
        <r>
          <rPr>
            <sz val="9"/>
            <color indexed="81"/>
            <rFont val="Tahoma"/>
            <family val="2"/>
          </rPr>
          <t xml:space="preserve">
Start day of the campaign</t>
        </r>
      </text>
    </comment>
    <comment ref="G1" authorId="0" shapeId="0" xr:uid="{509E870C-7A85-4F4C-9748-3CDB93A7D438}">
      <text>
        <r>
          <rPr>
            <b/>
            <sz val="9"/>
            <color indexed="81"/>
            <rFont val="Tahoma"/>
            <family val="2"/>
          </rPr>
          <t>Hong Minh Le:</t>
        </r>
        <r>
          <rPr>
            <sz val="9"/>
            <color indexed="81"/>
            <rFont val="Tahoma"/>
            <family val="2"/>
          </rPr>
          <t xml:space="preserve">
End day of the campaign</t>
        </r>
      </text>
    </comment>
    <comment ref="H1" authorId="0" shapeId="0" xr:uid="{99CD2EB4-4A9F-415B-A9C5-F72E49B0B532}">
      <text>
        <r>
          <rPr>
            <b/>
            <sz val="9"/>
            <color indexed="81"/>
            <rFont val="Tahoma"/>
            <family val="2"/>
          </rPr>
          <t>Hong Minh Le:</t>
        </r>
        <r>
          <rPr>
            <sz val="9"/>
            <color indexed="81"/>
            <rFont val="Tahoma"/>
            <family val="2"/>
          </rPr>
          <t xml:space="preserve">
Geographical area covered by the campaign. E.g. Belgian Continental Shelf, Belgian part of the North Sea.</t>
        </r>
      </text>
    </comment>
    <comment ref="K1" authorId="0" shapeId="0" xr:uid="{5E9C4F4C-FBC8-4E77-B2DD-16622E2DEEA0}">
      <text>
        <r>
          <rPr>
            <b/>
            <sz val="9"/>
            <color indexed="81"/>
            <rFont val="Tahoma"/>
            <family val="2"/>
          </rPr>
          <t>Hong Minh Le:</t>
        </r>
        <r>
          <rPr>
            <sz val="9"/>
            <color indexed="81"/>
            <rFont val="Tahoma"/>
            <family val="2"/>
          </rPr>
          <t xml:space="preserve">
Remarks on the course of the campaign.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A1" authorId="0" shapeId="0" xr:uid="{E121E6C1-8530-4869-A2DC-D1BE3F3AD497}">
      <text>
        <r>
          <rPr>
            <b/>
            <sz val="9"/>
            <color indexed="81"/>
            <rFont val="Tahoma"/>
            <family val="2"/>
          </rPr>
          <t>Hong Minh Le:</t>
        </r>
        <r>
          <rPr>
            <sz val="9"/>
            <color indexed="81"/>
            <rFont val="Tahoma"/>
            <family val="2"/>
          </rPr>
          <t xml:space="preserve">
Unique code identifying the subsample on which a treatment is applied (if any) and on which the analyses are performed to deduce the parameter value of interest. The subsample can include one or several organisms sampled and defined in the "collected_organism" sheet. 
Unique code convention to be defined as general as possible.</t>
        </r>
      </text>
    </comment>
    <comment ref="F1" authorId="0" shapeId="0" xr:uid="{5C63F842-D2F9-4EA4-9477-6FF81A3832D0}">
      <text>
        <r>
          <rPr>
            <b/>
            <sz val="9"/>
            <color indexed="81"/>
            <rFont val="Tahoma"/>
            <family val="2"/>
          </rPr>
          <t>Hong Minh Le:</t>
        </r>
        <r>
          <rPr>
            <sz val="9"/>
            <color indexed="81"/>
            <rFont val="Tahoma"/>
            <family val="2"/>
          </rPr>
          <t xml:space="preserve">
is the subsample artificial or not. 0 for extracted from sample, 1 for artificial.</t>
        </r>
      </text>
    </comment>
    <comment ref="H1" authorId="0" shapeId="0" xr:uid="{88E36357-3559-4151-9CD9-719C54672D57}">
      <text>
        <r>
          <rPr>
            <b/>
            <sz val="9"/>
            <color indexed="81"/>
            <rFont val="Tahoma"/>
            <family val="2"/>
          </rPr>
          <t>Hong Minh Le:</t>
        </r>
        <r>
          <rPr>
            <sz val="9"/>
            <color indexed="81"/>
            <rFont val="Tahoma"/>
            <family val="2"/>
          </rPr>
          <t xml:space="preserve">
END_DATE of the use of the analysis method. It can end when another new method of analysis is replacing the old method  to analyse the same paramater.</t>
        </r>
      </text>
    </comment>
    <comment ref="N1" authorId="0" shapeId="0" xr:uid="{5307AA77-5B04-40BB-AAFB-AB0E2F366F9F}">
      <text>
        <r>
          <rPr>
            <b/>
            <sz val="9"/>
            <color indexed="81"/>
            <rFont val="Tahoma"/>
            <family val="2"/>
          </rPr>
          <t>Hong Minh Le:</t>
        </r>
        <r>
          <rPr>
            <sz val="9"/>
            <color indexed="81"/>
            <rFont val="Tahoma"/>
            <family val="2"/>
          </rPr>
          <t xml:space="preserve">
code can be choosen from 'lists of code' or if not exisiting from ICES code: http://vocab.ices.dk/?ref=34</t>
        </r>
      </text>
    </comment>
    <comment ref="O1" authorId="0" shapeId="0" xr:uid="{AC2AB367-FD15-431D-A675-1ADA5665FD62}">
      <text>
        <r>
          <rPr>
            <b/>
            <sz val="9"/>
            <color indexed="81"/>
            <rFont val="Tahoma"/>
            <family val="2"/>
          </rPr>
          <t>Hong Minh Le:</t>
        </r>
        <r>
          <rPr>
            <sz val="9"/>
            <color indexed="81"/>
            <rFont val="Tahoma"/>
            <family val="2"/>
          </rPr>
          <t xml:space="preserve">
code can be choosen from 'lists of code' or if not exisiting from ICES vocabularies: METFP: http://vocab.ices.dk/?ref=34. If method or code not existing report the name of the applied method.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C1" authorId="0" shapeId="0" xr:uid="{7F6566DE-03EF-40CD-A5BF-749B5D1D4619}">
      <text>
        <r>
          <rPr>
            <b/>
            <sz val="9"/>
            <color indexed="81"/>
            <rFont val="Tahoma"/>
            <family val="2"/>
          </rPr>
          <t>Hong Minh Le:</t>
        </r>
        <r>
          <rPr>
            <sz val="9"/>
            <color indexed="81"/>
            <rFont val="Tahoma"/>
            <family val="2"/>
          </rPr>
          <t xml:space="preserve">
Code for the cellular or molecular extracted from the collected tissue.</t>
        </r>
      </text>
    </comment>
    <comment ref="F1" authorId="0" shapeId="0" xr:uid="{3E773ADE-C683-4157-B684-2F80B1EE35A6}">
      <text>
        <r>
          <rPr>
            <b/>
            <sz val="9"/>
            <color indexed="81"/>
            <rFont val="Tahoma"/>
            <family val="2"/>
          </rPr>
          <t>Hong Minh Le:</t>
        </r>
        <r>
          <rPr>
            <sz val="9"/>
            <color indexed="81"/>
            <rFont val="Tahoma"/>
            <family val="2"/>
          </rPr>
          <t xml:space="preserve">
Recommended vocabularies from ICES codes: METOA at http://vocab.ices.dk/?ref=173. For terms not listed, report the method name used.</t>
        </r>
      </text>
    </comment>
    <comment ref="G1" authorId="0" shapeId="0" xr:uid="{4CD45174-21B2-4FB7-8ED9-210D47C22ECF}">
      <text>
        <r>
          <rPr>
            <b/>
            <sz val="9"/>
            <color indexed="81"/>
            <rFont val="Tahoma"/>
            <family val="2"/>
          </rPr>
          <t>Hong Minh Le:</t>
        </r>
        <r>
          <rPr>
            <sz val="9"/>
            <color indexed="81"/>
            <rFont val="Tahoma"/>
            <family val="2"/>
          </rPr>
          <t xml:space="preserve">
measurement batch code or name.</t>
        </r>
      </text>
    </comment>
    <comment ref="H1" authorId="0" shapeId="0" xr:uid="{DB7B3B04-52A2-421A-986D-CC433390A408}">
      <text>
        <r>
          <rPr>
            <b/>
            <sz val="9"/>
            <color indexed="81"/>
            <rFont val="Tahoma"/>
            <family val="2"/>
          </rPr>
          <t>Hong Minh Le:</t>
        </r>
        <r>
          <rPr>
            <sz val="9"/>
            <color indexed="81"/>
            <rFont val="Tahoma"/>
            <family val="2"/>
          </rPr>
          <t xml:space="preserve">
The replicate number is used to distinguish replicate (repeated) analyses of a given contaminant in a particular 'sample' with the same analytical method, the purpose of which is to provide information on analytical reproducibility.
Default value : 1.</t>
        </r>
      </text>
    </comment>
    <comment ref="I1" authorId="0" shapeId="0" xr:uid="{222B00C1-8CD0-4ADC-897B-2167D9BCB26C}">
      <text>
        <r>
          <rPr>
            <b/>
            <sz val="9"/>
            <color indexed="81"/>
            <rFont val="Tahoma"/>
            <family val="2"/>
          </rPr>
          <t>Hong Minh Le:</t>
        </r>
        <r>
          <rPr>
            <sz val="9"/>
            <color indexed="81"/>
            <rFont val="Tahoma"/>
            <family val="2"/>
          </rPr>
          <t xml:space="preserve">
Value measured for the parameter in the previous column and expressed in the unit as defined in the worksheet &lt;Analytical methods&gt;.
In case the value is lower than the detection limit, then insert the detection limit as value.  Make sure that the unit for the detection limit is the same as the unit used for the analysis results.
This field can only be empty if the quality flag is 'Missing'.</t>
        </r>
      </text>
    </comment>
    <comment ref="J1" authorId="0" shapeId="0" xr:uid="{CB549CD3-AD13-4CB4-B6D1-E7C25CF57BB3}">
      <text>
        <r>
          <rPr>
            <b/>
            <sz val="9"/>
            <color indexed="81"/>
            <rFont val="Tahoma"/>
            <family val="2"/>
          </rPr>
          <t>Hong Minh Le:</t>
        </r>
        <r>
          <rPr>
            <sz val="9"/>
            <color indexed="81"/>
            <rFont val="Tahoma"/>
            <family val="2"/>
          </rPr>
          <t xml:space="preserve">
Unit should be the same as the one reported for the corresponding analysis method tab.</t>
        </r>
      </text>
    </comment>
    <comment ref="K1" authorId="0" shapeId="0" xr:uid="{066ADA3F-D34D-460F-9DF3-37D78F9E0335}">
      <text>
        <r>
          <rPr>
            <b/>
            <sz val="9"/>
            <color indexed="81"/>
            <rFont val="Tahoma"/>
            <family val="2"/>
          </rPr>
          <t>Hong Minh Le:</t>
        </r>
        <r>
          <rPr>
            <sz val="9"/>
            <color indexed="81"/>
            <rFont val="Tahoma"/>
            <family val="2"/>
          </rPr>
          <t xml:space="preserve">
Name used to refer to the analytical measurement instrument.</t>
        </r>
      </text>
    </comment>
    <comment ref="L1" authorId="0" shapeId="0" xr:uid="{E6DDA130-5FBA-4085-84D6-492969C759C0}">
      <text>
        <r>
          <rPr>
            <b/>
            <sz val="9"/>
            <color indexed="81"/>
            <rFont val="Tahoma"/>
            <family val="2"/>
          </rPr>
          <t>Hong Minh Le:</t>
        </r>
        <r>
          <rPr>
            <sz val="9"/>
            <color indexed="81"/>
            <rFont val="Tahoma"/>
            <family val="2"/>
          </rPr>
          <t xml:space="preserve">
Flag indicating the validity of the value in the previous column.
Acceptable = the value is acceptable
Not checked = the value is not checked by data-originator
Suspect = the value is considered suspect by data-originator
Missing = value not available</t>
        </r>
      </text>
    </comment>
    <comment ref="M1" authorId="0" shapeId="0" xr:uid="{5421924E-DBBE-4990-9EE4-D9BC58453025}">
      <text>
        <r>
          <rPr>
            <b/>
            <sz val="9"/>
            <color indexed="81"/>
            <rFont val="Tahoma"/>
            <family val="2"/>
          </rPr>
          <t>Hong Minh Le:</t>
        </r>
        <r>
          <rPr>
            <sz val="9"/>
            <color indexed="81"/>
            <rFont val="Tahoma"/>
            <family val="2"/>
          </rPr>
          <t xml:space="preserve">
Flag to be used if the result (analysed concentration) is lower than the detection limit (fill in &lt;) or higher than the stated value (fill in &gt;).  </t>
        </r>
      </text>
    </comment>
    <comment ref="O1" authorId="0" shapeId="0" xr:uid="{071BE8F0-DD0A-4DA2-A077-790F0FE6DE94}">
      <text>
        <r>
          <rPr>
            <b/>
            <sz val="9"/>
            <color indexed="81"/>
            <rFont val="Tahoma"/>
            <family val="2"/>
          </rPr>
          <t>Hong Minh Le:</t>
        </r>
        <r>
          <rPr>
            <sz val="9"/>
            <color indexed="81"/>
            <rFont val="Tahoma"/>
            <family val="2"/>
          </rPr>
          <t xml:space="preserve">
Start date on which the value was measured.
Format : dd/mon/yyyy
Can be left empty if not relevant, e.g. bird counts on sea.</t>
        </r>
      </text>
    </comment>
    <comment ref="P1" authorId="0" shapeId="0" xr:uid="{EF80CB7E-F28C-44EC-8022-2F2B33D711F6}">
      <text>
        <r>
          <rPr>
            <b/>
            <sz val="9"/>
            <color indexed="81"/>
            <rFont val="Tahoma"/>
            <family val="2"/>
          </rPr>
          <t>Hong Minh Le:</t>
        </r>
        <r>
          <rPr>
            <sz val="9"/>
            <color indexed="81"/>
            <rFont val="Tahoma"/>
            <family val="2"/>
          </rPr>
          <t xml:space="preserve">
End date on which the value was measured.
Format : dd/mon/yyyy
Can be left empty if not relevant, e.g. bird counts on sea or if analysis date performed only on one day.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K1" authorId="0" shapeId="0" xr:uid="{7867019C-9AA9-4E68-89ED-6D4C59399D70}">
      <text>
        <r>
          <rPr>
            <b/>
            <sz val="9"/>
            <color indexed="81"/>
            <rFont val="Tahoma"/>
            <family val="2"/>
          </rPr>
          <t>Hong Minh Le:</t>
        </r>
        <r>
          <rPr>
            <sz val="9"/>
            <color indexed="81"/>
            <rFont val="Tahoma"/>
            <family val="2"/>
          </rPr>
          <t xml:space="preserve">
WoRMS 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A1" authorId="0" shapeId="0" xr:uid="{01249DF1-BAAA-4EB4-922E-AF953243286E}">
      <text>
        <r>
          <rPr>
            <b/>
            <sz val="9"/>
            <color indexed="81"/>
            <rFont val="Tahoma"/>
            <family val="2"/>
          </rPr>
          <t>Hong Minh Le:</t>
        </r>
        <r>
          <rPr>
            <sz val="9"/>
            <color indexed="81"/>
            <rFont val="Tahoma"/>
            <family val="2"/>
          </rPr>
          <t xml:space="preserve">
Unique code of the station.</t>
        </r>
      </text>
    </comment>
    <comment ref="B1" authorId="0" shapeId="0" xr:uid="{A3DD8DFC-C489-4AA3-AF94-3D5E31FCBB7B}">
      <text>
        <r>
          <rPr>
            <b/>
            <sz val="9"/>
            <color indexed="81"/>
            <rFont val="Tahoma"/>
            <family val="2"/>
          </rPr>
          <t>Hong Minh Le:</t>
        </r>
        <r>
          <rPr>
            <sz val="9"/>
            <color indexed="81"/>
            <rFont val="Tahoma"/>
            <family val="2"/>
          </rPr>
          <t xml:space="preserve">
Unique name of the station.</t>
        </r>
      </text>
    </comment>
    <comment ref="C1" authorId="0" shapeId="0" xr:uid="{F641BFE4-0942-4E24-8861-CE2B525AE102}">
      <text>
        <r>
          <rPr>
            <b/>
            <sz val="9"/>
            <color indexed="81"/>
            <rFont val="Tahoma"/>
            <family val="2"/>
          </rPr>
          <t>Hong Minh Le:</t>
        </r>
        <r>
          <rPr>
            <sz val="9"/>
            <color indexed="81"/>
            <rFont val="Tahoma"/>
            <family val="2"/>
          </rPr>
          <t xml:space="preserve">
Reference latitude of the station in decimal degrees</t>
        </r>
      </text>
    </comment>
    <comment ref="D1" authorId="0" shapeId="0" xr:uid="{7CC47D78-7671-48E6-9139-77A5E652E66A}">
      <text>
        <r>
          <rPr>
            <b/>
            <sz val="9"/>
            <color indexed="81"/>
            <rFont val="Tahoma"/>
            <family val="2"/>
          </rPr>
          <t>Hong Minh Le:</t>
        </r>
        <r>
          <rPr>
            <sz val="9"/>
            <color indexed="81"/>
            <rFont val="Tahoma"/>
            <family val="2"/>
          </rPr>
          <t xml:space="preserve">
Reference longitude of the station in decimal degrees</t>
        </r>
      </text>
    </comment>
    <comment ref="E1" authorId="0" shapeId="0" xr:uid="{162E02FA-DBFA-4606-8FC8-C38FBB1D0639}">
      <text>
        <r>
          <rPr>
            <b/>
            <sz val="9"/>
            <color indexed="81"/>
            <rFont val="Tahoma"/>
            <family val="2"/>
          </rPr>
          <t>Hong Minh Le:</t>
        </r>
        <r>
          <rPr>
            <sz val="9"/>
            <color indexed="81"/>
            <rFont val="Tahoma"/>
            <family val="2"/>
          </rPr>
          <t xml:space="preserve">
Reference System used to determine the reference position (e.g. WGS84, ED50).</t>
        </r>
      </text>
    </comment>
    <comment ref="F1" authorId="0" shapeId="0" xr:uid="{4E96B790-A735-43D9-89AE-15697FAC9268}">
      <text>
        <r>
          <rPr>
            <b/>
            <sz val="9"/>
            <color indexed="81"/>
            <rFont val="Tahoma"/>
            <family val="2"/>
          </rPr>
          <t>Hong Minh Le:</t>
        </r>
        <r>
          <rPr>
            <sz val="9"/>
            <color indexed="81"/>
            <rFont val="Tahoma"/>
            <family val="2"/>
          </rPr>
          <t xml:space="preserve">
description of the station or the surrounding area.</t>
        </r>
      </text>
    </comment>
    <comment ref="G1" authorId="0" shapeId="0" xr:uid="{49B039B4-5E63-4029-885A-FDC7DFCD74C1}">
      <text>
        <r>
          <rPr>
            <b/>
            <sz val="9"/>
            <color indexed="81"/>
            <rFont val="Tahoma"/>
            <family val="2"/>
          </rPr>
          <t>Hong Minh Le:</t>
        </r>
        <r>
          <rPr>
            <sz val="9"/>
            <color indexed="81"/>
            <rFont val="Tahoma"/>
            <family val="2"/>
          </rPr>
          <t xml:space="preserve">
Unique name of the transect (campaign, origin station, gradient)</t>
        </r>
      </text>
    </comment>
    <comment ref="H1" authorId="0" shapeId="0" xr:uid="{336D6C55-4E60-40A7-A6C7-BBC8CCB82443}">
      <text>
        <r>
          <rPr>
            <b/>
            <sz val="9"/>
            <color indexed="81"/>
            <rFont val="Tahoma"/>
            <family val="2"/>
          </rPr>
          <t>Hong Minh Le:</t>
        </r>
        <r>
          <rPr>
            <sz val="9"/>
            <color indexed="81"/>
            <rFont val="Tahoma"/>
            <family val="2"/>
          </rPr>
          <t xml:space="preserve">
Distance in meter of the station from origin location of a transect.</t>
        </r>
      </text>
    </comment>
    <comment ref="I1" authorId="0" shapeId="0" xr:uid="{AFEB2B02-80B3-462C-8CC6-AAA9C08A8138}">
      <text>
        <r>
          <rPr>
            <b/>
            <sz val="9"/>
            <color indexed="81"/>
            <rFont val="Tahoma"/>
            <family val="2"/>
          </rPr>
          <t>Hong Minh Le:</t>
        </r>
        <r>
          <rPr>
            <sz val="9"/>
            <color indexed="81"/>
            <rFont val="Tahoma"/>
            <family val="2"/>
          </rPr>
          <t xml:space="preserve">
Reference start latitude of the transect in decimal degree</t>
        </r>
      </text>
    </comment>
    <comment ref="J1" authorId="0" shapeId="0" xr:uid="{E4219C20-D0B7-4DB2-83AA-D1A5FACDB1C4}">
      <text>
        <r>
          <rPr>
            <b/>
            <sz val="9"/>
            <color indexed="81"/>
            <rFont val="Tahoma"/>
            <family val="2"/>
          </rPr>
          <t>Hong Minh Le:</t>
        </r>
        <r>
          <rPr>
            <sz val="9"/>
            <color indexed="81"/>
            <rFont val="Tahoma"/>
            <family val="2"/>
          </rPr>
          <t xml:space="preserve">
Reference start longitude of the transect in decimal degree</t>
        </r>
      </text>
    </comment>
    <comment ref="N1" authorId="0" shapeId="0" xr:uid="{31C85E47-3674-4DE1-AE39-B030B4129B8C}">
      <text>
        <r>
          <rPr>
            <b/>
            <sz val="9"/>
            <color indexed="81"/>
            <rFont val="Tahoma"/>
            <family val="2"/>
          </rPr>
          <t>Hong Minh Le:</t>
        </r>
        <r>
          <rPr>
            <sz val="9"/>
            <color indexed="81"/>
            <rFont val="Tahoma"/>
            <family val="2"/>
          </rPr>
          <t xml:space="preserve">
otal length of the transect in meter.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C1" authorId="0" shapeId="0" xr:uid="{83112D72-F747-42C5-A6CB-2BD30DF9F256}">
      <text>
        <r>
          <rPr>
            <b/>
            <sz val="9"/>
            <color indexed="81"/>
            <rFont val="Tahoma"/>
            <family val="2"/>
          </rPr>
          <t>Hong Minh Le:</t>
        </r>
        <r>
          <rPr>
            <sz val="9"/>
            <color indexed="81"/>
            <rFont val="Tahoma"/>
            <family val="2"/>
          </rPr>
          <t xml:space="preserve">
The event is the event where for instance a sample is collected or when an instrument is measuring variables in situ. An event can be logged with EARS which can couple the event with underway data (coordinates, thermosalinometers, meteorological data). The event label is a unique code identifying the event (cruise, timestamp). E.g. BE2022/26-20/10/2022 13:48</t>
        </r>
      </text>
    </comment>
    <comment ref="D1" authorId="0" shapeId="0" xr:uid="{0217F43D-0879-4FB1-BF2C-84B62ED84A2E}">
      <text>
        <r>
          <rPr>
            <b/>
            <sz val="9"/>
            <color indexed="81"/>
            <rFont val="Tahoma"/>
            <family val="2"/>
          </rPr>
          <t>Hong Minh Le:</t>
        </r>
        <r>
          <rPr>
            <sz val="9"/>
            <color indexed="81"/>
            <rFont val="Tahoma"/>
            <family val="2"/>
          </rPr>
          <t xml:space="preserve">
event timestamp as DD/MM/YYYY hh:mm in UTC.</t>
        </r>
      </text>
    </comment>
    <comment ref="E1" authorId="0" shapeId="0" xr:uid="{0E3BB88D-FE01-4C2F-8D2D-984553C4E18C}">
      <text>
        <r>
          <rPr>
            <b/>
            <sz val="9"/>
            <color indexed="81"/>
            <rFont val="Tahoma"/>
            <family val="2"/>
          </rPr>
          <t>Hong Minh Le:</t>
        </r>
        <r>
          <rPr>
            <sz val="9"/>
            <color indexed="81"/>
            <rFont val="Tahoma"/>
            <family val="2"/>
          </rPr>
          <t xml:space="preserve">
Insert code:
O Open sea
ES Scheldt estuary
C Coast
B Beach
H Harbour
F Fjord
ND To be defined
E Estuary
W            Wind farm</t>
        </r>
      </text>
    </comment>
    <comment ref="H1" authorId="0" shapeId="0" xr:uid="{B993D77D-CC4A-4561-A6D4-8B810DC52B5C}">
      <text>
        <r>
          <rPr>
            <b/>
            <sz val="9"/>
            <color indexed="81"/>
            <rFont val="Tahoma"/>
            <family val="2"/>
          </rPr>
          <t>Hong Minh Le:</t>
        </r>
        <r>
          <rPr>
            <sz val="9"/>
            <color indexed="81"/>
            <rFont val="Tahoma"/>
            <family val="2"/>
          </rPr>
          <t xml:space="preserve">
EARS events logger</t>
        </r>
      </text>
    </comment>
    <comment ref="I1" authorId="0" shapeId="0" xr:uid="{30A9AFD8-A7EF-4954-85A5-F5B23CD9AAEE}">
      <text>
        <r>
          <rPr>
            <b/>
            <sz val="9"/>
            <color indexed="81"/>
            <rFont val="Tahoma"/>
            <family val="2"/>
          </rPr>
          <t>Hong Minh Le:</t>
        </r>
        <r>
          <rPr>
            <sz val="9"/>
            <color indexed="81"/>
            <rFont val="Tahoma"/>
            <family val="2"/>
          </rPr>
          <t xml:space="preserve">
EARS events logger</t>
        </r>
      </text>
    </comment>
    <comment ref="J1" authorId="0" shapeId="0" xr:uid="{8A57AEFA-19A2-40B1-9A12-B64211DC0844}">
      <text>
        <r>
          <rPr>
            <b/>
            <sz val="9"/>
            <color indexed="81"/>
            <rFont val="Tahoma"/>
            <family val="2"/>
          </rPr>
          <t>Hong Minh Le:</t>
        </r>
        <r>
          <rPr>
            <sz val="9"/>
            <color indexed="81"/>
            <rFont val="Tahoma"/>
            <family val="2"/>
          </rPr>
          <t xml:space="preserve">
EARS events logger</t>
        </r>
      </text>
    </comment>
    <comment ref="K1" authorId="0" shapeId="0" xr:uid="{CDD54194-9F24-4814-882B-60E2C376EBB0}">
      <text>
        <r>
          <rPr>
            <b/>
            <sz val="9"/>
            <color indexed="81"/>
            <rFont val="Tahoma"/>
            <family val="2"/>
          </rPr>
          <t>Hong Minh Le:</t>
        </r>
        <r>
          <rPr>
            <sz val="9"/>
            <color indexed="81"/>
            <rFont val="Tahoma"/>
            <family val="2"/>
          </rPr>
          <t xml:space="preserve">
EARS events logger</t>
        </r>
      </text>
    </comment>
    <comment ref="L1" authorId="0" shapeId="0" xr:uid="{9DAA3989-6568-47B0-9B9B-5ACF8217BD01}">
      <text>
        <r>
          <rPr>
            <b/>
            <sz val="9"/>
            <color indexed="81"/>
            <rFont val="Tahoma"/>
            <family val="2"/>
          </rPr>
          <t>Hong Minh Le:</t>
        </r>
        <r>
          <rPr>
            <sz val="9"/>
            <color indexed="81"/>
            <rFont val="Tahoma"/>
            <family val="2"/>
          </rPr>
          <t xml:space="preserve">
EARS events logger</t>
        </r>
      </text>
    </comment>
    <comment ref="M1" authorId="0" shapeId="0" xr:uid="{FDE696C2-4DDD-4570-9675-B317A0ABE392}">
      <text>
        <r>
          <rPr>
            <b/>
            <sz val="9"/>
            <color indexed="81"/>
            <rFont val="Tahoma"/>
            <family val="2"/>
          </rPr>
          <t>Hong Minh Le:</t>
        </r>
        <r>
          <rPr>
            <sz val="9"/>
            <color indexed="81"/>
            <rFont val="Tahoma"/>
            <family val="2"/>
          </rPr>
          <t xml:space="preserve">
EARS events logger</t>
        </r>
      </text>
    </comment>
    <comment ref="N1" authorId="0" shapeId="0" xr:uid="{27DBB364-E74B-439D-9B37-17D900FB3EE1}">
      <text>
        <r>
          <rPr>
            <b/>
            <sz val="9"/>
            <color indexed="81"/>
            <rFont val="Tahoma"/>
            <family val="2"/>
          </rPr>
          <t>Hong Minh Le:</t>
        </r>
        <r>
          <rPr>
            <sz val="9"/>
            <color indexed="81"/>
            <rFont val="Tahoma"/>
            <family val="2"/>
          </rPr>
          <t xml:space="preserve">
EARS events logger</t>
        </r>
      </text>
    </comment>
    <comment ref="O1" authorId="0" shapeId="0" xr:uid="{6AA9991D-682E-49F7-A812-8190ACA5508B}">
      <text>
        <r>
          <rPr>
            <b/>
            <sz val="9"/>
            <color indexed="81"/>
            <rFont val="Tahoma"/>
            <family val="2"/>
          </rPr>
          <t>Hong Minh Le:</t>
        </r>
        <r>
          <rPr>
            <sz val="9"/>
            <color indexed="81"/>
            <rFont val="Tahoma"/>
            <family val="2"/>
          </rPr>
          <t xml:space="preserve">
EARS events logger</t>
        </r>
      </text>
    </comment>
    <comment ref="P1" authorId="0" shapeId="0" xr:uid="{D329C7A5-2C2D-4A13-9316-6FEC8A2AC4FC}">
      <text>
        <r>
          <rPr>
            <b/>
            <sz val="9"/>
            <color indexed="81"/>
            <rFont val="Tahoma"/>
            <family val="2"/>
          </rPr>
          <t>Hong Minh Le:</t>
        </r>
        <r>
          <rPr>
            <sz val="9"/>
            <color indexed="81"/>
            <rFont val="Tahoma"/>
            <family val="2"/>
          </rPr>
          <t xml:space="preserve">
EARS events logger</t>
        </r>
      </text>
    </comment>
    <comment ref="Q1" authorId="0" shapeId="0" xr:uid="{32236528-2527-4281-A20B-4A78239177F0}">
      <text>
        <r>
          <rPr>
            <b/>
            <sz val="9"/>
            <color indexed="81"/>
            <rFont val="Tahoma"/>
            <family val="2"/>
          </rPr>
          <t>Hong Minh Le:</t>
        </r>
        <r>
          <rPr>
            <sz val="9"/>
            <color indexed="81"/>
            <rFont val="Tahoma"/>
            <family val="2"/>
          </rPr>
          <t xml:space="preserve">
EARS events logger</t>
        </r>
      </text>
    </comment>
    <comment ref="R1" authorId="0" shapeId="0" xr:uid="{617728C5-F298-40B5-9E5E-1C18C059F1D2}">
      <text>
        <r>
          <rPr>
            <b/>
            <sz val="9"/>
            <color indexed="81"/>
            <rFont val="Tahoma"/>
            <family val="2"/>
          </rPr>
          <t>Hong Minh Le:</t>
        </r>
        <r>
          <rPr>
            <sz val="9"/>
            <color indexed="81"/>
            <rFont val="Tahoma"/>
            <family val="2"/>
          </rPr>
          <t xml:space="preserve">
EARS events logger</t>
        </r>
      </text>
    </comment>
    <comment ref="S1" authorId="0" shapeId="0" xr:uid="{885A6235-BFFC-4B02-BDE3-B21CCB3E7CBF}">
      <text>
        <r>
          <rPr>
            <b/>
            <sz val="9"/>
            <color indexed="81"/>
            <rFont val="Tahoma"/>
            <family val="2"/>
          </rPr>
          <t>Hong Minh Le:</t>
        </r>
        <r>
          <rPr>
            <sz val="9"/>
            <color indexed="81"/>
            <rFont val="Tahoma"/>
            <family val="2"/>
          </rPr>
          <t xml:space="preserve">
EARS events logger</t>
        </r>
      </text>
    </comment>
    <comment ref="T1" authorId="0" shapeId="0" xr:uid="{69B7D3D8-7C93-40CC-AB51-124C9C160BF3}">
      <text>
        <r>
          <rPr>
            <b/>
            <sz val="9"/>
            <color indexed="81"/>
            <rFont val="Tahoma"/>
            <family val="2"/>
          </rPr>
          <t>Hong Minh Le:</t>
        </r>
        <r>
          <rPr>
            <sz val="9"/>
            <color indexed="81"/>
            <rFont val="Tahoma"/>
            <family val="2"/>
          </rPr>
          <t xml:space="preserve">
EARS events logger</t>
        </r>
      </text>
    </comment>
    <comment ref="U1" authorId="0" shapeId="0" xr:uid="{B5A2B302-411D-496D-A78F-9565BA681A8F}">
      <text>
        <r>
          <rPr>
            <b/>
            <sz val="9"/>
            <color indexed="81"/>
            <rFont val="Tahoma"/>
            <family val="2"/>
          </rPr>
          <t>Hong Minh Le:</t>
        </r>
        <r>
          <rPr>
            <sz val="9"/>
            <color indexed="81"/>
            <rFont val="Tahoma"/>
            <family val="2"/>
          </rPr>
          <t xml:space="preserve">
EARS events logger</t>
        </r>
      </text>
    </comment>
    <comment ref="V1" authorId="0" shapeId="0" xr:uid="{5F1C2353-04D5-4ADE-B8F0-42F9227E6164}">
      <text>
        <r>
          <rPr>
            <b/>
            <sz val="9"/>
            <color indexed="81"/>
            <rFont val="Tahoma"/>
            <family val="2"/>
          </rPr>
          <t>Hong Minh Le:</t>
        </r>
        <r>
          <rPr>
            <sz val="9"/>
            <color indexed="81"/>
            <rFont val="Tahoma"/>
            <family val="2"/>
          </rPr>
          <t xml:space="preserve">
EARS events logger</t>
        </r>
      </text>
    </comment>
    <comment ref="W1" authorId="0" shapeId="0" xr:uid="{20B5C1A7-9148-4BBB-8DFE-0D401DFC5869}">
      <text>
        <r>
          <rPr>
            <b/>
            <sz val="9"/>
            <color indexed="81"/>
            <rFont val="Tahoma"/>
            <family val="2"/>
          </rPr>
          <t>Hong Minh Le:</t>
        </r>
        <r>
          <rPr>
            <sz val="9"/>
            <color indexed="81"/>
            <rFont val="Tahoma"/>
            <family val="2"/>
          </rPr>
          <t xml:space="preserve">
EARS events logger</t>
        </r>
      </text>
    </comment>
    <comment ref="X1" authorId="0" shapeId="0" xr:uid="{B419EDC2-AE32-418A-8AFD-E9A9CF0BA289}">
      <text>
        <r>
          <rPr>
            <b/>
            <sz val="9"/>
            <color indexed="81"/>
            <rFont val="Tahoma"/>
            <family val="2"/>
          </rPr>
          <t>Hong Minh Le:</t>
        </r>
        <r>
          <rPr>
            <sz val="9"/>
            <color indexed="81"/>
            <rFont val="Tahoma"/>
            <family val="2"/>
          </rPr>
          <t xml:space="preserve">
EARS events logger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D1" authorId="0" shapeId="0" xr:uid="{65518723-F452-4BCD-9382-072AAC71B6C3}">
      <text>
        <r>
          <rPr>
            <b/>
            <sz val="9"/>
            <color indexed="81"/>
            <rFont val="Tahoma"/>
            <family val="2"/>
          </rPr>
          <t>Hong Minh Le:</t>
        </r>
        <r>
          <rPr>
            <sz val="9"/>
            <color indexed="81"/>
            <rFont val="Tahoma"/>
            <family val="2"/>
          </rPr>
          <t xml:space="preserve">
Identification Code of a sample (cruise, station, gear, start date as DD/MM/YYYY hh:mm)</t>
        </r>
      </text>
    </comment>
    <comment ref="E1" authorId="0" shapeId="0" xr:uid="{7A45C030-800C-4132-BCCC-624554CC5416}">
      <text>
        <r>
          <rPr>
            <b/>
            <sz val="9"/>
            <color indexed="81"/>
            <rFont val="Tahoma"/>
            <family val="2"/>
          </rPr>
          <t>Hong Minh Le:</t>
        </r>
        <r>
          <rPr>
            <sz val="9"/>
            <color indexed="81"/>
            <rFont val="Tahoma"/>
            <family val="2"/>
          </rPr>
          <t xml:space="preserve">
Sample label </t>
        </r>
      </text>
    </comment>
    <comment ref="G1" authorId="0" shapeId="0" xr:uid="{515E8AAF-7EED-40BB-AC18-6DF1B6D75A9E}">
      <text>
        <r>
          <rPr>
            <b/>
            <sz val="9"/>
            <color indexed="81"/>
            <rFont val="Tahoma"/>
            <family val="2"/>
          </rPr>
          <t>Hong Minh Le:</t>
        </r>
        <r>
          <rPr>
            <sz val="9"/>
            <color indexed="81"/>
            <rFont val="Tahoma"/>
            <family val="2"/>
          </rPr>
          <t xml:space="preserve">
End date and time of the collection of the sample in UTC.
Format : dd/mon/yyyy hh:mmHong Minh Le:
Start date and time of the collection of the sample in UTC.
Format : dd/mon/yyyy hh:mm</t>
        </r>
      </text>
    </comment>
    <comment ref="I1" authorId="0" shapeId="0" xr:uid="{D711CAF1-7807-41CE-AEAA-A9CAC0FC6B35}">
      <text>
        <r>
          <rPr>
            <b/>
            <sz val="9"/>
            <color indexed="81"/>
            <rFont val="Tahoma"/>
            <family val="2"/>
          </rPr>
          <t>Hong Minh Le:</t>
        </r>
        <r>
          <rPr>
            <sz val="9"/>
            <color indexed="81"/>
            <rFont val="Tahoma"/>
            <family val="2"/>
          </rPr>
          <t xml:space="preserve">
Flag describing the quality of start date and end date:
acceptable 
reference unknown
time unknown
missing Date and time
YEAR Date and time missing, year known
MONTH Date and time missing, month known
DAY Time missing, date known</t>
        </r>
      </text>
    </comment>
    <comment ref="J1" authorId="0" shapeId="0" xr:uid="{66502D6F-3A8F-45D2-B57A-63292F2289CB}">
      <text>
        <r>
          <rPr>
            <b/>
            <sz val="9"/>
            <color indexed="81"/>
            <rFont val="Tahoma"/>
            <family val="2"/>
          </rPr>
          <t>Hong Minh Le:</t>
        </r>
        <r>
          <rPr>
            <sz val="9"/>
            <color indexed="81"/>
            <rFont val="Tahoma"/>
            <family val="2"/>
          </rPr>
          <t xml:space="preserve">
Collected substrat (biota, water, sediment)</t>
        </r>
      </text>
    </comment>
    <comment ref="K1" authorId="0" shapeId="0" xr:uid="{03C97627-FE6B-4300-AE34-B139E6F3A77F}">
      <text>
        <r>
          <rPr>
            <b/>
            <sz val="9"/>
            <color indexed="81"/>
            <rFont val="Tahoma"/>
            <family val="2"/>
          </rPr>
          <t>Hong Minh Le:</t>
        </r>
        <r>
          <rPr>
            <sz val="9"/>
            <color indexed="81"/>
            <rFont val="Tahoma"/>
            <family val="2"/>
          </rPr>
          <t xml:space="preserve">
ecosystem compartment of the sampled substrat e.g. water (surface, bottom, water column), biota (plankton, hyperbenthos, demersal,...)</t>
        </r>
      </text>
    </comment>
    <comment ref="L1" authorId="0" shapeId="0" xr:uid="{162A124D-85FF-4297-9F19-560BE164CC18}">
      <text>
        <r>
          <rPr>
            <b/>
            <sz val="9"/>
            <color indexed="81"/>
            <rFont val="Tahoma"/>
            <family val="2"/>
          </rPr>
          <t>Hong Minh Le:</t>
        </r>
        <r>
          <rPr>
            <sz val="9"/>
            <color indexed="81"/>
            <rFont val="Tahoma"/>
            <family val="2"/>
          </rPr>
          <t xml:space="preserve">
Sampling gear:
GS-D         Grab Sample (Diver)
VV             Van Veen Grab
BC             Box-corer
NI              Niskin
The complete list can be provided by BMDC. Addition of gear can be requested.</t>
        </r>
      </text>
    </comment>
    <comment ref="M1" authorId="0" shapeId="0" xr:uid="{C3FFA728-43A6-42D0-88B6-0767250C3FBA}">
      <text>
        <r>
          <rPr>
            <b/>
            <sz val="9"/>
            <color indexed="81"/>
            <rFont val="Tahoma"/>
            <family val="2"/>
          </rPr>
          <t>Hong Minh Le:</t>
        </r>
        <r>
          <rPr>
            <sz val="9"/>
            <color indexed="81"/>
            <rFont val="Tahoma"/>
            <family val="2"/>
          </rPr>
          <t xml:space="preserve">
Reference depth at which the sample is taken.
See worksheet &lt;list of codes&gt; for possible reference sampling depth codes.</t>
        </r>
      </text>
    </comment>
    <comment ref="N1" authorId="0" shapeId="0" xr:uid="{255F6B17-D7A0-4659-BF6F-73BB31A9C89D}">
      <text>
        <r>
          <rPr>
            <b/>
            <sz val="9"/>
            <color indexed="81"/>
            <rFont val="Tahoma"/>
            <family val="2"/>
          </rPr>
          <t>Hong Minh Le:</t>
        </r>
        <r>
          <rPr>
            <sz val="9"/>
            <color indexed="81"/>
            <rFont val="Tahoma"/>
            <family val="2"/>
          </rPr>
          <t xml:space="preserve">
Sampling depth in the water column in 
meter. </t>
        </r>
      </text>
    </comment>
    <comment ref="O1" authorId="0" shapeId="0" xr:uid="{42264022-2218-43D4-97C7-3B26B8611097}">
      <text>
        <r>
          <rPr>
            <b/>
            <sz val="9"/>
            <color indexed="81"/>
            <rFont val="Tahoma"/>
            <family val="2"/>
          </rPr>
          <t>Hong Minh Le:</t>
        </r>
        <r>
          <rPr>
            <sz val="9"/>
            <color indexed="81"/>
            <rFont val="Tahoma"/>
            <family val="2"/>
          </rPr>
          <t xml:space="preserve">
Validity flag for the exact sampling depth.
Acceptable = exact sampling depth is acceptable
Missing = exact sampling depth is not available
Suspect = exact sampling depth is reported but there are doubts about the correctness </t>
        </r>
      </text>
    </comment>
    <comment ref="P1" authorId="0" shapeId="0" xr:uid="{6E2E4D1F-0BE7-4224-BFA3-474DF4350A11}">
      <text>
        <r>
          <rPr>
            <b/>
            <sz val="9"/>
            <color indexed="81"/>
            <rFont val="Tahoma"/>
            <family val="2"/>
          </rPr>
          <t>Hong Minh Le:</t>
        </r>
        <r>
          <rPr>
            <sz val="9"/>
            <color indexed="81"/>
            <rFont val="Tahoma"/>
            <family val="2"/>
          </rPr>
          <t xml:space="preserve">
For plankton : Minimum depth of sample (m).</t>
        </r>
      </text>
    </comment>
    <comment ref="Q1" authorId="0" shapeId="0" xr:uid="{A948989B-5576-42C8-9EF4-9FA7E2CBB0B7}">
      <text>
        <r>
          <rPr>
            <b/>
            <sz val="9"/>
            <color indexed="81"/>
            <rFont val="Tahoma"/>
            <family val="2"/>
          </rPr>
          <t>Hong Minh Le:</t>
        </r>
        <r>
          <rPr>
            <sz val="9"/>
            <color indexed="81"/>
            <rFont val="Tahoma"/>
            <family val="2"/>
          </rPr>
          <t xml:space="preserve">
For plankton : Minimum depth of sample (m).</t>
        </r>
      </text>
    </comment>
    <comment ref="R1" authorId="0" shapeId="0" xr:uid="{719A0029-CF6F-4304-9237-95AE96412A2D}">
      <text>
        <r>
          <rPr>
            <b/>
            <sz val="9"/>
            <color indexed="81"/>
            <rFont val="Tahoma"/>
            <family val="2"/>
          </rPr>
          <t>Hong Minh Le:</t>
        </r>
        <r>
          <rPr>
            <sz val="9"/>
            <color indexed="81"/>
            <rFont val="Tahoma"/>
            <family val="2"/>
          </rPr>
          <t xml:space="preserve">
Volume of substrate collected in liter.</t>
        </r>
      </text>
    </comment>
    <comment ref="S1" authorId="0" shapeId="0" xr:uid="{D8441F8B-E5BE-4AC9-A6BF-E7D49D210D6F}">
      <text>
        <r>
          <rPr>
            <b/>
            <sz val="9"/>
            <color indexed="81"/>
            <rFont val="Tahoma"/>
            <family val="2"/>
          </rPr>
          <t>Hong Minh Le:</t>
        </r>
        <r>
          <rPr>
            <sz val="9"/>
            <color indexed="81"/>
            <rFont val="Tahoma"/>
            <family val="2"/>
          </rPr>
          <t xml:space="preserve">
Sampling surface in m2 (e.g. for trawls, bird counts).</t>
        </r>
      </text>
    </comment>
    <comment ref="T1" authorId="0" shapeId="0" xr:uid="{E2901B92-F056-410F-B820-134E0B611606}">
      <text>
        <r>
          <rPr>
            <b/>
            <sz val="9"/>
            <color indexed="81"/>
            <rFont val="Tahoma"/>
            <family val="2"/>
          </rPr>
          <t>Hong Minh Le:</t>
        </r>
        <r>
          <rPr>
            <sz val="9"/>
            <color indexed="81"/>
            <rFont val="Tahoma"/>
            <family val="2"/>
          </rPr>
          <t xml:space="preserve">
Different samples can be collected and mixed before analysis in order to have enough material to analyse.
The number of aggregated samples (hauls, sediment cores or grabs) taken to comprise the sample should be reported in this field.  
</t>
        </r>
      </text>
    </comment>
    <comment ref="W1" authorId="0" shapeId="0" xr:uid="{1E6BE06B-B06A-417C-A854-61488FEA28BF}">
      <text>
        <r>
          <rPr>
            <b/>
            <sz val="9"/>
            <color indexed="81"/>
            <rFont val="Tahoma"/>
            <family val="2"/>
          </rPr>
          <t>Hong Minh Le:</t>
        </r>
        <r>
          <rPr>
            <sz val="9"/>
            <color indexed="81"/>
            <rFont val="Tahoma"/>
            <family val="2"/>
          </rPr>
          <t xml:space="preserve">
Description of eventual exceptional circumstances that occured  (weather conditions, dredging activity, ...).</t>
        </r>
      </text>
    </comment>
    <comment ref="X1" authorId="0" shapeId="0" xr:uid="{F0BF558F-4AF2-45A8-A54D-AEE67CB139B0}">
      <text>
        <r>
          <rPr>
            <b/>
            <sz val="9"/>
            <color indexed="81"/>
            <rFont val="Tahoma"/>
            <family val="2"/>
          </rPr>
          <t>Hong Minh Le:</t>
        </r>
        <r>
          <rPr>
            <sz val="9"/>
            <color indexed="81"/>
            <rFont val="Tahoma"/>
            <family val="2"/>
          </rPr>
          <t xml:space="preserve">
code of a CTD profile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B1" authorId="0" shapeId="0" xr:uid="{9482CCD8-2A3C-4A89-B3E1-EB9D6C073DE2}">
      <text>
        <r>
          <rPr>
            <b/>
            <sz val="9"/>
            <color indexed="81"/>
            <rFont val="Tahoma"/>
            <family val="2"/>
          </rPr>
          <t>Hong Minh Le:</t>
        </r>
        <r>
          <rPr>
            <sz val="9"/>
            <color indexed="81"/>
            <rFont val="Tahoma"/>
            <family val="2"/>
          </rPr>
          <t xml:space="preserve">
Sample label </t>
        </r>
      </text>
    </comment>
    <comment ref="D1" authorId="0" shapeId="0" xr:uid="{73C0FE3D-7BAF-4BA5-9E34-497875F67E26}">
      <text>
        <r>
          <rPr>
            <b/>
            <sz val="9"/>
            <color indexed="81"/>
            <rFont val="Tahoma"/>
            <family val="2"/>
          </rPr>
          <t>Hong Minh Le:</t>
        </r>
        <r>
          <rPr>
            <sz val="9"/>
            <color indexed="81"/>
            <rFont val="Tahoma"/>
            <family val="2"/>
          </rPr>
          <t xml:space="preserve">
Unique code for collected organism. Ex. Species name, station code, date.</t>
        </r>
      </text>
    </comment>
    <comment ref="E1" authorId="0" shapeId="0" xr:uid="{6DB7711D-5E1C-4421-9B7B-6BA834C12EE1}">
      <text>
        <r>
          <rPr>
            <b/>
            <sz val="9"/>
            <color indexed="81"/>
            <rFont val="Tahoma"/>
            <family val="2"/>
          </rPr>
          <t>Hong Minh Le:</t>
        </r>
        <r>
          <rPr>
            <sz val="9"/>
            <color indexed="81"/>
            <rFont val="Tahoma"/>
            <family val="2"/>
          </rPr>
          <t xml:space="preserve">
Origin of the individuals is from collected field sample or from other source (grocery, aquaculture, aquarium, from lab  synthesis..)</t>
        </r>
      </text>
    </comment>
    <comment ref="F1" authorId="0" shapeId="0" xr:uid="{2AA00A5E-CC14-4483-B3FC-F1450DA6BF12}">
      <text>
        <r>
          <rPr>
            <b/>
            <sz val="9"/>
            <color indexed="81"/>
            <rFont val="Tahoma"/>
            <family val="2"/>
          </rPr>
          <t>Hong Minh Le:</t>
        </r>
        <r>
          <rPr>
            <sz val="9"/>
            <color indexed="81"/>
            <rFont val="Tahoma"/>
            <family val="2"/>
          </rPr>
          <t xml:space="preserve">
Certainty of identification of the species.
0 resemblance resemblance to the species but not certain
1 several species several species are included under this name
2 uncertain uncertain identification</t>
        </r>
      </text>
    </comment>
    <comment ref="G1" authorId="0" shapeId="0" xr:uid="{EC083280-21B8-43D2-AE30-F8CD5DD045E5}">
      <text>
        <r>
          <rPr>
            <b/>
            <sz val="9"/>
            <color indexed="81"/>
            <rFont val="Tahoma"/>
            <family val="2"/>
          </rPr>
          <t>Hong Minh Le:</t>
        </r>
        <r>
          <rPr>
            <sz val="9"/>
            <color indexed="81"/>
            <rFont val="Tahoma"/>
            <family val="2"/>
          </rPr>
          <t xml:space="preserve">
Number of the subsample : each specimen (fish, egg, ...) or aggregate pool of specimens of same species.
Subnumber(s) must be allocated as a consecutive series of numbers, beginning with ‘1’, ‘2'... for as many sub-samples as are defined. If different species are part of a sample, the subnumber should restart from 1 for every species.
The subnumber forms, together with the species and sample number, the unique identification of the subsample.</t>
        </r>
      </text>
    </comment>
    <comment ref="H1" authorId="0" shapeId="0" xr:uid="{7C4C706C-848C-4790-B843-A70A1468EF9B}">
      <text>
        <r>
          <rPr>
            <b/>
            <sz val="9"/>
            <color indexed="81"/>
            <rFont val="Tahoma"/>
            <family val="2"/>
          </rPr>
          <t>Hong Minh Le:</t>
        </r>
        <r>
          <rPr>
            <sz val="9"/>
            <color indexed="81"/>
            <rFont val="Tahoma"/>
            <family val="2"/>
          </rPr>
          <t xml:space="preserve">
Number of individuals in the subsample.
E.g. if only one individual was analysed, insert 1.  If individuals were pooled, insert the number of individuals in the pool.</t>
        </r>
      </text>
    </comment>
    <comment ref="I1" authorId="0" shapeId="0" xr:uid="{EED012B4-C3F6-4090-8600-1FDCEC9C6CDA}">
      <text>
        <r>
          <rPr>
            <b/>
            <sz val="9"/>
            <color indexed="81"/>
            <rFont val="Tahoma"/>
            <family val="2"/>
          </rPr>
          <t>Hong Minh Le:</t>
        </r>
        <r>
          <rPr>
            <sz val="9"/>
            <color indexed="81"/>
            <rFont val="Tahoma"/>
            <family val="2"/>
          </rPr>
          <t xml:space="preserve">
Flag describing the quality of the numbering of individuals. Exact number, approximate number,...</t>
        </r>
      </text>
    </comment>
    <comment ref="K1" authorId="0" shapeId="0" xr:uid="{64782519-3764-42C7-88CD-A3F1CC36959B}">
      <text>
        <r>
          <rPr>
            <b/>
            <sz val="9"/>
            <color indexed="81"/>
            <rFont val="Tahoma"/>
            <family val="2"/>
          </rPr>
          <t>Hong Minh Le:</t>
        </r>
        <r>
          <rPr>
            <sz val="9"/>
            <color indexed="81"/>
            <rFont val="Tahoma"/>
            <family val="2"/>
          </rPr>
          <t xml:space="preserve">
Describes the state of the animal at time of sampling.
Possible states are : 
Killed = the animal was killed in order to obtain the subsample
Corpse = the animal was found dead
Biopsy = a biopsy was taken from a living animal in order to obtain the subsample.
Alive = animal found alive
Rests = animal rests
S = skelet or shell
U =  not known
NA= not applicable</t>
        </r>
      </text>
    </comment>
    <comment ref="L1" authorId="0" shapeId="0" xr:uid="{F403B83F-6212-4588-BF5C-5907E745B83B}">
      <text>
        <r>
          <rPr>
            <b/>
            <sz val="9"/>
            <color indexed="81"/>
            <rFont val="Tahoma"/>
            <family val="2"/>
          </rPr>
          <t>Hong Minh Le:</t>
        </r>
        <r>
          <rPr>
            <sz val="9"/>
            <color indexed="81"/>
            <rFont val="Tahoma"/>
            <family val="2"/>
          </rPr>
          <t xml:space="preserve">
Developmental stage of specimens.
Larvae, Nauplius, Copepodite I-III, Copepodite IV-V, Juvenile, Immature/sub-adult, Mixed for pooled specimens, Adult, Unknown</t>
        </r>
      </text>
    </comment>
    <comment ref="N1" authorId="0" shapeId="0" xr:uid="{D997E60A-AB02-4C57-BB4F-0CB234A27DC4}">
      <text>
        <r>
          <rPr>
            <b/>
            <sz val="9"/>
            <color indexed="81"/>
            <rFont val="Tahoma"/>
            <family val="2"/>
          </rPr>
          <t>Hong Minh Le:</t>
        </r>
        <r>
          <rPr>
            <sz val="9"/>
            <color indexed="81"/>
            <rFont val="Tahoma"/>
            <family val="2"/>
          </rPr>
          <t xml:space="preserve">
Sex of the specimen : 
Female, Male, Mixed, Hermaphrodite, Immature, Unknown</t>
        </r>
      </text>
    </comment>
    <comment ref="O1" authorId="0" shapeId="0" xr:uid="{B3BBF67F-1F89-45FD-886B-96D808D01B83}">
      <text>
        <r>
          <rPr>
            <b/>
            <sz val="9"/>
            <color indexed="81"/>
            <rFont val="Tahoma"/>
            <family val="2"/>
          </rPr>
          <t>Hong Minh Le:</t>
        </r>
        <r>
          <rPr>
            <sz val="9"/>
            <color indexed="81"/>
            <rFont val="Tahoma"/>
            <family val="2"/>
          </rPr>
          <t xml:space="preserve">
Total' for total community, 'Individuals' for part of the total community</t>
        </r>
      </text>
    </comment>
    <comment ref="P1" authorId="0" shapeId="0" xr:uid="{2F30762A-E6E4-4E39-AB8A-237BB95673B5}">
      <text>
        <r>
          <rPr>
            <b/>
            <sz val="9"/>
            <color indexed="81"/>
            <rFont val="Tahoma"/>
            <family val="2"/>
          </rPr>
          <t>Hong Minh Le:</t>
        </r>
        <r>
          <rPr>
            <sz val="9"/>
            <color indexed="81"/>
            <rFont val="Tahoma"/>
            <family val="2"/>
          </rPr>
          <t xml:space="preserve">
Name of the organism supplier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A1" authorId="0" shapeId="0" xr:uid="{DBBF6FFC-F5B3-4729-BA75-D3BF4C7A50CF}">
      <text>
        <r>
          <rPr>
            <b/>
            <sz val="9"/>
            <color indexed="81"/>
            <rFont val="Tahoma"/>
            <family val="2"/>
          </rPr>
          <t>Hong Minh Le:</t>
        </r>
        <r>
          <rPr>
            <sz val="9"/>
            <color indexed="81"/>
            <rFont val="Tahoma"/>
            <family val="2"/>
          </rPr>
          <t xml:space="preserve">
Sample label </t>
        </r>
      </text>
    </comment>
    <comment ref="C1" authorId="0" shapeId="0" xr:uid="{399C3E56-2E2B-4B57-B3E1-2F2E51507894}">
      <text>
        <r>
          <rPr>
            <b/>
            <sz val="9"/>
            <color indexed="81"/>
            <rFont val="Tahoma"/>
            <family val="2"/>
          </rPr>
          <t>Hong Minh Le:</t>
        </r>
        <r>
          <rPr>
            <sz val="9"/>
            <color indexed="81"/>
            <rFont val="Tahoma"/>
            <family val="2"/>
          </rPr>
          <t xml:space="preserve">
Unique name of the experimental treatment set up</t>
        </r>
      </text>
    </comment>
    <comment ref="D1" authorId="0" shapeId="0" xr:uid="{6048A701-F341-44BA-AE3E-5BF5FE1DCA05}">
      <text>
        <r>
          <rPr>
            <b/>
            <sz val="9"/>
            <color indexed="81"/>
            <rFont val="Tahoma"/>
            <family val="2"/>
          </rPr>
          <t>Hong Minh Le:</t>
        </r>
        <r>
          <rPr>
            <sz val="9"/>
            <color indexed="81"/>
            <rFont val="Tahoma"/>
            <family val="2"/>
          </rPr>
          <t xml:space="preserve">
Unique name of the phase of the experiment. An experiment can be divided in many consecutive phases. Each phase has different controlled conditions which do not vary within a phase. 
Code: traetment name, treatment step.</t>
        </r>
      </text>
    </comment>
    <comment ref="G1" authorId="0" shapeId="0" xr:uid="{FD77C468-C098-450E-8F86-D05B96B96F6E}">
      <text>
        <r>
          <rPr>
            <b/>
            <sz val="9"/>
            <color indexed="81"/>
            <rFont val="Tahoma"/>
            <family val="2"/>
          </rPr>
          <t>Hong Minh Le:</t>
        </r>
        <r>
          <rPr>
            <sz val="9"/>
            <color indexed="81"/>
            <rFont val="Tahoma"/>
            <family val="2"/>
          </rPr>
          <t xml:space="preserve">
An experiment can be divided in many consecutive phases.Each phases has different controlled conditions which do not vary within a phase. Phase 0 is the starting phase with initial condition. Either the conditions are constant during all the experiment, in that case the step remain 0. Either the conditions change over time, then at T1, other conditions are applied. 
Code: 0, 1, 2...</t>
        </r>
      </text>
    </comment>
    <comment ref="M1" authorId="0" shapeId="0" xr:uid="{2F59D11C-1DAC-430C-9AB6-98D76E052731}">
      <text>
        <r>
          <rPr>
            <b/>
            <sz val="9"/>
            <color indexed="81"/>
            <rFont val="Tahoma"/>
            <family val="2"/>
          </rPr>
          <t>Hong Minh Le:</t>
        </r>
        <r>
          <rPr>
            <sz val="9"/>
            <color indexed="81"/>
            <rFont val="Tahoma"/>
            <family val="2"/>
          </rPr>
          <t xml:space="preserve">
code can be choosen from 'lists of code' or if not exisiting from ICES vocabularies: METFP: http://vocab.ices.dk/?ref=34. If method or code not existing report the name of the applied method.</t>
        </r>
      </text>
    </comment>
    <comment ref="N1" authorId="0" shapeId="0" xr:uid="{F3EFF993-8C04-4F80-8350-5538E95D5A97}">
      <text>
        <r>
          <rPr>
            <b/>
            <sz val="9"/>
            <color indexed="81"/>
            <rFont val="Tahoma"/>
            <family val="2"/>
          </rPr>
          <t>Hong Minh Le:</t>
        </r>
        <r>
          <rPr>
            <sz val="9"/>
            <color indexed="81"/>
            <rFont val="Tahoma"/>
            <family val="2"/>
          </rPr>
          <t xml:space="preserve">
code can be choosen from 'lists of code' or if not exisiting from ICES codes METST at http://vocab.ices.dk/?ref=200</t>
        </r>
      </text>
    </comment>
    <comment ref="O1" authorId="0" shapeId="0" xr:uid="{3303ECED-2391-4464-88C7-F504A1DCE342}">
      <text>
        <r>
          <rPr>
            <b/>
            <sz val="9"/>
            <color indexed="81"/>
            <rFont val="Tahoma"/>
            <family val="2"/>
          </rPr>
          <t>Hong Minh Le:</t>
        </r>
        <r>
          <rPr>
            <sz val="9"/>
            <color indexed="81"/>
            <rFont val="Tahoma"/>
            <family val="2"/>
          </rPr>
          <t xml:space="preserve">
Textual description of the sample handling.</t>
        </r>
      </text>
    </comment>
    <comment ref="Q1" authorId="0" shapeId="0" xr:uid="{89E2E1C3-30DE-4F65-A585-006DFEE67CEA}">
      <text>
        <r>
          <rPr>
            <b/>
            <sz val="9"/>
            <color indexed="81"/>
            <rFont val="Tahoma"/>
            <family val="2"/>
          </rPr>
          <t>Hong Minh Le:</t>
        </r>
        <r>
          <rPr>
            <sz val="9"/>
            <color indexed="81"/>
            <rFont val="Tahoma"/>
            <family val="2"/>
          </rPr>
          <t xml:space="preserve">
Studied substrat processed during the experiment. Sediment, biota or water</t>
        </r>
      </text>
    </comment>
    <comment ref="R1" authorId="0" shapeId="0" xr:uid="{CBA10163-BD45-4DF0-AC3A-17F868A656D1}">
      <text>
        <r>
          <rPr>
            <b/>
            <sz val="9"/>
            <color indexed="81"/>
            <rFont val="Tahoma"/>
            <family val="2"/>
          </rPr>
          <t>Hong Minh Le:</t>
        </r>
        <r>
          <rPr>
            <sz val="9"/>
            <color indexed="81"/>
            <rFont val="Tahoma"/>
            <family val="2"/>
          </rPr>
          <t xml:space="preserve">
Detailed description of the treatment protocol.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Hong Minh Le</author>
    <author>tc={4B5074D6-3418-4C9F-AFA1-D2F08DD1191C}</author>
  </authors>
  <commentList>
    <comment ref="A1" authorId="0" shapeId="0" xr:uid="{B30DDBC4-4ABA-4C02-8D47-2FF69850D845}">
      <text>
        <r>
          <rPr>
            <b/>
            <sz val="9"/>
            <color indexed="81"/>
            <rFont val="Tahoma"/>
            <family val="2"/>
          </rPr>
          <t>Hong Minh Le:</t>
        </r>
        <r>
          <rPr>
            <sz val="9"/>
            <color indexed="81"/>
            <rFont val="Tahoma"/>
            <family val="2"/>
          </rPr>
          <t xml:space="preserve">
Sample label </t>
        </r>
      </text>
    </comment>
    <comment ref="D1" authorId="0" shapeId="0" xr:uid="{78917AEF-33D1-4B56-B965-70F5EDD9E58E}">
      <text>
        <r>
          <rPr>
            <b/>
            <sz val="9"/>
            <color indexed="81"/>
            <rFont val="Tahoma"/>
            <family val="2"/>
          </rPr>
          <t>Hong Minh Le:</t>
        </r>
        <r>
          <rPr>
            <sz val="9"/>
            <color indexed="81"/>
            <rFont val="Tahoma"/>
            <family val="2"/>
          </rPr>
          <t xml:space="preserve">
Unique code identifying the subsample on which a treatment is applied (if any) and on which the analyses are performed to deduce the parameter value of interest. The subsample can include one or several organisms sampled and defined in the "collected_organism" sheet. 
Unique code convention to be defined as general as possible.</t>
        </r>
      </text>
    </comment>
    <comment ref="H1" authorId="0" shapeId="0" xr:uid="{195D20C5-D939-4A4D-9083-327F91C8D75A}">
      <text>
        <r>
          <rPr>
            <b/>
            <sz val="9"/>
            <color indexed="81"/>
            <rFont val="Tahoma"/>
            <family val="2"/>
          </rPr>
          <t>Hong Minh Le:</t>
        </r>
        <r>
          <rPr>
            <sz val="9"/>
            <color indexed="81"/>
            <rFont val="Tahoma"/>
            <family val="2"/>
          </rPr>
          <t xml:space="preserve">
code can be choosen from 'lists of code' or if not exisiting from ICES vocabularies: METFP: http://vocab.ices.dk/?ref=34. If method or code not existing report the name of the applied method.</t>
        </r>
      </text>
    </comment>
    <comment ref="I1" authorId="0" shapeId="0" xr:uid="{6DC39F08-DF10-4682-8AE3-9AB3A144E827}">
      <text>
        <r>
          <rPr>
            <b/>
            <sz val="9"/>
            <color indexed="81"/>
            <rFont val="Tahoma"/>
            <family val="2"/>
          </rPr>
          <t>Hong Minh Le:</t>
        </r>
        <r>
          <rPr>
            <sz val="9"/>
            <color indexed="81"/>
            <rFont val="Tahoma"/>
            <family val="2"/>
          </rPr>
          <t xml:space="preserve">
code can be choosen from 'lists of code' or if not exisiting from ICES codes METST at http://vocab.ices.dk/?ref=200</t>
        </r>
      </text>
    </comment>
    <comment ref="J1" authorId="0" shapeId="0" xr:uid="{88697EFC-B287-4718-8B0B-A4F8DA03A84E}">
      <text>
        <r>
          <rPr>
            <b/>
            <sz val="9"/>
            <color indexed="81"/>
            <rFont val="Tahoma"/>
            <family val="2"/>
          </rPr>
          <t>Hong Minh Le:</t>
        </r>
        <r>
          <rPr>
            <sz val="9"/>
            <color indexed="81"/>
            <rFont val="Tahoma"/>
            <family val="2"/>
          </rPr>
          <t xml:space="preserve">
Textual description of the sample handling.</t>
        </r>
      </text>
    </comment>
    <comment ref="O1" authorId="1" shapeId="0" xr:uid="{4B5074D6-3418-4C9F-AFA1-D2F08DD1191C}">
      <text>
        <t>[Threaded comment]
Your version of Excel allows you to read this threaded comment; however, any edits to it will get removed if the file is opened in a newer version of Excel. Learn more: https://go.microsoft.com/fwlink/?linkid=870924
Comment:
    The weight of the sample including the filter</t>
      </text>
    </comment>
    <comment ref="Q1" authorId="0" shapeId="0" xr:uid="{BB123992-00F9-4D71-968A-60DA00CAABCB}">
      <text>
        <r>
          <rPr>
            <b/>
            <sz val="9"/>
            <color indexed="81"/>
            <rFont val="Tahoma"/>
            <family val="2"/>
          </rPr>
          <t>Hong Minh Le:</t>
        </r>
        <r>
          <rPr>
            <sz val="9"/>
            <color indexed="81"/>
            <rFont val="Tahoma"/>
            <family val="2"/>
          </rPr>
          <t xml:space="preserve">
biota tissue which is the extracted tissue of the analysed body.</t>
        </r>
      </text>
    </comment>
    <comment ref="R1" authorId="0" shapeId="0" xr:uid="{AFDB5AC2-27F0-4DFE-B5EE-69DBC899CA8B}">
      <text>
        <r>
          <rPr>
            <b/>
            <sz val="9"/>
            <color indexed="81"/>
            <rFont val="Tahoma"/>
            <family val="2"/>
          </rPr>
          <t>Hong Minh Le:</t>
        </r>
        <r>
          <rPr>
            <sz val="9"/>
            <color indexed="81"/>
            <rFont val="Tahoma"/>
            <family val="2"/>
          </rPr>
          <t xml:space="preserve">
Mean tissue weight for pooled specimens or tissue weight for individuals (in grams).</t>
        </r>
      </text>
    </comment>
    <comment ref="S1" authorId="0" shapeId="0" xr:uid="{11787EAD-F9B6-4E60-8AB3-9E4AB0E764E3}">
      <text>
        <r>
          <rPr>
            <b/>
            <sz val="9"/>
            <color indexed="81"/>
            <rFont val="Tahoma"/>
            <family val="2"/>
          </rPr>
          <t>Hong Minh Le:</t>
        </r>
        <r>
          <rPr>
            <sz val="9"/>
            <color indexed="81"/>
            <rFont val="Tahoma"/>
            <family val="2"/>
          </rPr>
          <t xml:space="preserve">
Dry content of tissue analysed (in %).</t>
        </r>
      </text>
    </comment>
    <comment ref="T1" authorId="0" shapeId="0" xr:uid="{8E23D175-401A-472B-9AC8-DEE1501C1F6C}">
      <text>
        <r>
          <rPr>
            <b/>
            <sz val="9"/>
            <color indexed="81"/>
            <rFont val="Tahoma"/>
            <family val="2"/>
          </rPr>
          <t>Hong Minh Le:</t>
        </r>
        <r>
          <rPr>
            <sz val="9"/>
            <color indexed="81"/>
            <rFont val="Tahoma"/>
            <family val="2"/>
          </rPr>
          <t xml:space="preserve">
Lipid content of tissue analysed (in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A1" authorId="0" shapeId="0" xr:uid="{906623BB-2D44-48B4-9444-A38792AD6824}">
      <text>
        <r>
          <rPr>
            <b/>
            <sz val="9"/>
            <color indexed="81"/>
            <rFont val="Tahoma"/>
            <family val="2"/>
          </rPr>
          <t>Hong Minh Le:</t>
        </r>
        <r>
          <rPr>
            <sz val="9"/>
            <color indexed="81"/>
            <rFont val="Tahoma"/>
            <family val="2"/>
          </rPr>
          <t xml:space="preserve">
Unique code identifying the subsample on which a treatment is applied (if any) and on which the analyses are performed to deduce the parameter value of interest. The subsample can include one or several organisms sampled and defined in the "collected_organism" sheet. 
Unique code convention to be defined as general as possible.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Hong Minh Le</author>
  </authors>
  <commentList>
    <comment ref="C1" authorId="0" shapeId="0" xr:uid="{28BE6504-9F50-479A-978E-00C15B502ABE}">
      <text>
        <r>
          <rPr>
            <b/>
            <sz val="9"/>
            <color indexed="81"/>
            <rFont val="Tahoma"/>
            <family val="2"/>
          </rPr>
          <t>Hong Minh Le:</t>
        </r>
        <r>
          <rPr>
            <sz val="9"/>
            <color indexed="81"/>
            <rFont val="Tahoma"/>
            <family val="2"/>
          </rPr>
          <t xml:space="preserve">
Unique code identifying the subsample on which a treatment is applied (if any) and on which the analyses are performed to deduce the parameter value of interest. The subsample can include one or several organisms sampled and defined in the "collected_organism" sheet. 
Unique code convention to be defined as general as possible.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<sst xmlns="http://schemas.openxmlformats.org/spreadsheetml/2006/main" count="18256" uniqueCount="913">
  <si>
    <t>PLATFORM</t>
  </si>
  <si>
    <t>CRUISE_TYPE</t>
  </si>
  <si>
    <t>START_DATE</t>
  </si>
  <si>
    <t>END_DATE</t>
  </si>
  <si>
    <t>AREA_COVERED</t>
  </si>
  <si>
    <t>PORT_OF_DEPARTURE</t>
  </si>
  <si>
    <t>PORT_OF_ARRIVAL</t>
  </si>
  <si>
    <t>CRUISE_NARRATIVE</t>
  </si>
  <si>
    <t>CHIEF_SCIENTIST</t>
  </si>
  <si>
    <t>POSITION_REFERENCE</t>
  </si>
  <si>
    <t>TRANSECT_DISTANCE</t>
  </si>
  <si>
    <t>SAMPLE_CODE</t>
  </si>
  <si>
    <t>MIN_SAMPLING_DEPTH</t>
  </si>
  <si>
    <t>MAX_SAMPLING_DEPTH</t>
  </si>
  <si>
    <t>VOLUME</t>
  </si>
  <si>
    <t>SURFACE</t>
  </si>
  <si>
    <t>NB_OF_SAMPLES</t>
  </si>
  <si>
    <t>EXCEPTIONAL_CIRCUMSTANCES</t>
  </si>
  <si>
    <t>GEAR</t>
  </si>
  <si>
    <t>PROJECT</t>
  </si>
  <si>
    <t>ORIGIN_OF_INDIVIDUAL</t>
  </si>
  <si>
    <t>ORGANISM_CODE</t>
  </si>
  <si>
    <t>SPECIES_FLAG</t>
  </si>
  <si>
    <t>SUBNUMBER</t>
  </si>
  <si>
    <t>NUMBER_OF_INDIVIDUALS</t>
  </si>
  <si>
    <t>COUNT_METHOD</t>
  </si>
  <si>
    <t>ANIMAL_STATE</t>
  </si>
  <si>
    <t>DEVELOPEMENT_STATUS</t>
  </si>
  <si>
    <t>SPAWNING_SEAON</t>
  </si>
  <si>
    <t>SEX</t>
  </si>
  <si>
    <t>IS_SAMPLE_TOTAL_COMMUNITY</t>
  </si>
  <si>
    <t>SUBSAMPLE_CODE</t>
  </si>
  <si>
    <t>SUBSAMPLE_NAME</t>
  </si>
  <si>
    <t>COLLECTION_DATE</t>
  </si>
  <si>
    <t>VIAL_CODE</t>
  </si>
  <si>
    <t>EXP_PROTOCOL_NAME</t>
  </si>
  <si>
    <t>DESCRIPTION</t>
  </si>
  <si>
    <t>PROJECT_ACRONYM</t>
  </si>
  <si>
    <t>AUTHOR</t>
  </si>
  <si>
    <t>PUBLICATION_REF</t>
  </si>
  <si>
    <t>PRESERVATION_METHOD</t>
  </si>
  <si>
    <t>STORAGE_METHOD</t>
  </si>
  <si>
    <t>CHEMICAL_EXTRACTION_METHOD</t>
  </si>
  <si>
    <t>PARAMETER_CODE</t>
  </si>
  <si>
    <t>UNIT</t>
  </si>
  <si>
    <t>EXPERIMENTAL_TEATMENT_STEP</t>
  </si>
  <si>
    <t>TISSUE_WEIGHT</t>
  </si>
  <si>
    <t>STORAGE_LOCATION</t>
  </si>
  <si>
    <t>IS_ARTIFICIAL</t>
  </si>
  <si>
    <t>VALUE</t>
  </si>
  <si>
    <t>VALUE_FLAG</t>
  </si>
  <si>
    <t>DETLIM_FLAG</t>
  </si>
  <si>
    <t>UNCERTAINTY</t>
  </si>
  <si>
    <t>CAMPAIGN_CODE</t>
  </si>
  <si>
    <t>STATION_CODE</t>
  </si>
  <si>
    <t>STATION_NAME</t>
  </si>
  <si>
    <t>SUBSTRAT</t>
  </si>
  <si>
    <t>COMPARTMENT</t>
  </si>
  <si>
    <t>SAMPLING_AUTHOR</t>
  </si>
  <si>
    <t>CAMPAIGN_NAME</t>
  </si>
  <si>
    <t>REMARK</t>
  </si>
  <si>
    <t>TRANSECT_NAME</t>
  </si>
  <si>
    <t>GRADIENT</t>
  </si>
  <si>
    <t>TOTAL_LENGTH</t>
  </si>
  <si>
    <t>TIME_FLAG</t>
  </si>
  <si>
    <t>SPECIES_NAME</t>
  </si>
  <si>
    <t>ANALYSIS_START_DATE</t>
  </si>
  <si>
    <t>ANALYSIS_END_DATE</t>
  </si>
  <si>
    <t>ANALYSIS_METHOD_CODE</t>
  </si>
  <si>
    <t>time unknown</t>
  </si>
  <si>
    <t>biota</t>
  </si>
  <si>
    <t>OUTFLOW</t>
  </si>
  <si>
    <t>Incubation_OUTFLOW</t>
  </si>
  <si>
    <t>NA</t>
  </si>
  <si>
    <t>STUDIED_SUBSTRAT</t>
  </si>
  <si>
    <t>Incubation of organisms, collection of feacal pellet</t>
  </si>
  <si>
    <t>‰</t>
  </si>
  <si>
    <t>d15N v.s. AIR</t>
  </si>
  <si>
    <t>area</t>
  </si>
  <si>
    <t>EXP_BATCH_NB</t>
  </si>
  <si>
    <t>killed</t>
  </si>
  <si>
    <t>Delhaize</t>
  </si>
  <si>
    <t>TISSUE_CODE</t>
  </si>
  <si>
    <t>Esther Cepeda Gamella</t>
  </si>
  <si>
    <t>Ala</t>
  </si>
  <si>
    <t>Asp</t>
  </si>
  <si>
    <t>Glu</t>
  </si>
  <si>
    <t>Gly</t>
  </si>
  <si>
    <t>Leu</t>
  </si>
  <si>
    <t>Lys</t>
  </si>
  <si>
    <t>Phe</t>
  </si>
  <si>
    <t>Pro</t>
  </si>
  <si>
    <t>Ser</t>
  </si>
  <si>
    <t>Thr</t>
  </si>
  <si>
    <t>Tyr</t>
  </si>
  <si>
    <t>Val</t>
  </si>
  <si>
    <t>BIOTA_EXTRACT_CODE</t>
  </si>
  <si>
    <t>BIOTA_EXTRACT_NAME</t>
  </si>
  <si>
    <t>none</t>
  </si>
  <si>
    <t>SCIENTIFIC_NAME</t>
  </si>
  <si>
    <t>KINGDOM</t>
  </si>
  <si>
    <t>PHYLUM</t>
  </si>
  <si>
    <t>CLASS</t>
  </si>
  <si>
    <t>ORDER</t>
  </si>
  <si>
    <t>FAMILY</t>
  </si>
  <si>
    <t>GENUS</t>
  </si>
  <si>
    <t>SPECIES</t>
  </si>
  <si>
    <t>AUTHORSHIP</t>
  </si>
  <si>
    <t>APHIA_ID</t>
  </si>
  <si>
    <t>GBIF_ID</t>
  </si>
  <si>
    <t>ORGANISM_SUPLIER</t>
  </si>
  <si>
    <t>DATE_OF_SUPLY</t>
  </si>
  <si>
    <t>ACRONYM</t>
  </si>
  <si>
    <t>Metridium</t>
  </si>
  <si>
    <t>Fish</t>
  </si>
  <si>
    <t>Mussel</t>
  </si>
  <si>
    <t>EVENT_LABEL</t>
  </si>
  <si>
    <t>ENVIRONMENT</t>
  </si>
  <si>
    <t>ACQUISITION_TIMESTAMP</t>
  </si>
  <si>
    <t>ACTUAL_LATITUDE</t>
  </si>
  <si>
    <t>ACTUAL_LONGITUDE</t>
  </si>
  <si>
    <t>BOTTOM_DEPTH</t>
  </si>
  <si>
    <t>HEADING</t>
  </si>
  <si>
    <t>COURSE_OVER_GROUND</t>
  </si>
  <si>
    <t>SPEED_OVER_GROUND</t>
  </si>
  <si>
    <t>SURFACE_WATER_TEMPERATURE</t>
  </si>
  <si>
    <t>SALINITY</t>
  </si>
  <si>
    <t>CONDUCTIVITY</t>
  </si>
  <si>
    <t>SIGMA_T</t>
  </si>
  <si>
    <t>WIND_SPEED</t>
  </si>
  <si>
    <t>WIND_DIRECTION</t>
  </si>
  <si>
    <t>AIR_TEMPERATURE</t>
  </si>
  <si>
    <t>HUMIDITY</t>
  </si>
  <si>
    <t>AIR_PRESSURE</t>
  </si>
  <si>
    <t>SOLAR_RADIATION</t>
  </si>
  <si>
    <t>PROFILE_LABEL</t>
  </si>
  <si>
    <t>SAMPLE_LABEL</t>
  </si>
  <si>
    <t>EXP_TREATMENT_PHASE</t>
  </si>
  <si>
    <t>TIMESTAMP</t>
  </si>
  <si>
    <t>visual</t>
  </si>
  <si>
    <t>NB_OF_INDIVIDUALS_FLAG</t>
  </si>
  <si>
    <t>REF_START_LATITUDE</t>
  </si>
  <si>
    <t>REF_START_LONGITUDE</t>
  </si>
  <si>
    <t>REF_END_LATITUDE</t>
  </si>
  <si>
    <t>REF_END_LONGITUDE</t>
  </si>
  <si>
    <t>REF_LATITUDE</t>
  </si>
  <si>
    <t>REF_LONGITUDE</t>
  </si>
  <si>
    <t>Belgian Part of the North Sea</t>
  </si>
  <si>
    <t>D5</t>
  </si>
  <si>
    <t>C-Power D5</t>
  </si>
  <si>
    <t>C-Power offshore wind
farm</t>
  </si>
  <si>
    <t>BE2022/26-D5-SW</t>
  </si>
  <si>
    <t>SW</t>
  </si>
  <si>
    <t>GS-D</t>
  </si>
  <si>
    <t>subtidal</t>
  </si>
  <si>
    <t>Glycine</t>
  </si>
  <si>
    <t>DRY_WEIGHT</t>
  </si>
  <si>
    <t>LIPID_WEIGHT</t>
  </si>
  <si>
    <t>TRANSECT_AREA_DESCRIPTION</t>
  </si>
  <si>
    <t>STATION_AREA_DESCRIPTION</t>
  </si>
  <si>
    <t>SAMPLING_DEPTH_CATERGORY</t>
  </si>
  <si>
    <t>ACTUAL_SAMPLING_DEPTH</t>
  </si>
  <si>
    <t>ACTUAL_SAMPLING_DEPTH_FLAG</t>
  </si>
  <si>
    <t>surface</t>
  </si>
  <si>
    <t>3 m</t>
  </si>
  <si>
    <t>3 m below water surface</t>
  </si>
  <si>
    <t>bottom</t>
  </si>
  <si>
    <t>bottle profile</t>
  </si>
  <si>
    <t>SCTD profile</t>
  </si>
  <si>
    <t>other</t>
  </si>
  <si>
    <t>sed surface mix</t>
  </si>
  <si>
    <t>sediment mixed surface sample  0 - 20 cm</t>
  </si>
  <si>
    <t>sed surface profile</t>
  </si>
  <si>
    <t>sediment surface profile sample 0 - 40 cm</t>
  </si>
  <si>
    <t>bottom to halocline</t>
  </si>
  <si>
    <t>bottom to halocline (included)</t>
  </si>
  <si>
    <t>geological profile</t>
  </si>
  <si>
    <t>sediment geological profile - &gt; 40 cm</t>
  </si>
  <si>
    <t>halo- to thermocline</t>
  </si>
  <si>
    <t>top of halocline to thermocline (included)</t>
  </si>
  <si>
    <t>0-10 metres</t>
  </si>
  <si>
    <t>integrated sample from 0-10 metres</t>
  </si>
  <si>
    <t>photic zone</t>
  </si>
  <si>
    <t>integrated sample from photic zone</t>
  </si>
  <si>
    <t>1,2.5,5,7.5,10 m</t>
  </si>
  <si>
    <t>pooled sample from distinct depths (1,2.5,5,7.5,10 m)</t>
  </si>
  <si>
    <t>separate depths</t>
  </si>
  <si>
    <t>thermocl. to surface</t>
  </si>
  <si>
    <t>top of thermocline to surface</t>
  </si>
  <si>
    <t>air - 15 m</t>
  </si>
  <si>
    <t>air -1.5 m</t>
  </si>
  <si>
    <t>air  -1.5 m</t>
  </si>
  <si>
    <t>air other</t>
  </si>
  <si>
    <t>subsurface</t>
  </si>
  <si>
    <t>10 m</t>
  </si>
  <si>
    <t>10 m below water surface</t>
  </si>
  <si>
    <t>ANALYSIS_INSTRUMENT</t>
  </si>
  <si>
    <t>REPLICATE_NUMBER</t>
  </si>
  <si>
    <t>Sampling Device</t>
  </si>
  <si>
    <t>Sample preservation</t>
  </si>
  <si>
    <t>Sample pretreatment</t>
  </si>
  <si>
    <t>Sample separation</t>
  </si>
  <si>
    <t>Project</t>
  </si>
  <si>
    <t>Tissue</t>
  </si>
  <si>
    <t>Code</t>
  </si>
  <si>
    <t>Description</t>
  </si>
  <si>
    <t>Name</t>
  </si>
  <si>
    <t>Acronym</t>
  </si>
  <si>
    <t>Title</t>
  </si>
  <si>
    <t>AQUALUNG</t>
  </si>
  <si>
    <t>Autonomous aqualung</t>
  </si>
  <si>
    <t>A</t>
  </si>
  <si>
    <t>Determined at once/on the spot</t>
  </si>
  <si>
    <t>Aceton</t>
  </si>
  <si>
    <t>CCA</t>
  </si>
  <si>
    <t>Coating - citric acid</t>
  </si>
  <si>
    <t>Aboral body wall</t>
  </si>
  <si>
    <t>BB6</t>
  </si>
  <si>
    <t>BB6 - Hobilabs</t>
  </si>
  <si>
    <t>C</t>
  </si>
  <si>
    <t>Cooled, kept in frigo</t>
  </si>
  <si>
    <t>Acidification</t>
  </si>
  <si>
    <t>CNC</t>
  </si>
  <si>
    <t>Coating - natriumcarbonate</t>
  </si>
  <si>
    <t>Baleen</t>
  </si>
  <si>
    <t>BMT</t>
  </si>
  <si>
    <t>Beam trawl</t>
  </si>
  <si>
    <t>CA</t>
  </si>
  <si>
    <t>Cooled (4 °C), acid (pH&lt;2 by adding HCl), in dark green bottles</t>
  </si>
  <si>
    <t>Acidification with HCl</t>
  </si>
  <si>
    <t>DS</t>
  </si>
  <si>
    <t>Dry sieved</t>
  </si>
  <si>
    <t>Blubber</t>
  </si>
  <si>
    <t>BT2.8M</t>
  </si>
  <si>
    <t>Beam Trawl 2.8 m</t>
  </si>
  <si>
    <t>CD</t>
  </si>
  <si>
    <t>Cooled (4°C), dark</t>
  </si>
  <si>
    <t>Acidification with HNO3</t>
  </si>
  <si>
    <t>GFA</t>
  </si>
  <si>
    <t>Whatman glassfiber filter (GF/A)</t>
  </si>
  <si>
    <t>Bile</t>
  </si>
  <si>
    <t>BT8M</t>
  </si>
  <si>
    <t>Beam Trawl 8 m  with fishing nets</t>
  </si>
  <si>
    <t>F</t>
  </si>
  <si>
    <t>Kept in deep-freeze</t>
  </si>
  <si>
    <t>Chemical deflocculation</t>
  </si>
  <si>
    <t>GFB10</t>
  </si>
  <si>
    <t>Whatman glassfiber filter (GF/B 1µm)</t>
  </si>
  <si>
    <t>BUCK</t>
  </si>
  <si>
    <t>Oceanographic bucket</t>
  </si>
  <si>
    <t>F1</t>
  </si>
  <si>
    <t>Kept in deep-freeze (-18°C)</t>
  </si>
  <si>
    <t>Fixation with formalin</t>
  </si>
  <si>
    <t>GFC</t>
  </si>
  <si>
    <t>Whatman glassfiber filter (GF/C)</t>
  </si>
  <si>
    <t>Blood</t>
  </si>
  <si>
    <t>CENTRIFUGE</t>
  </si>
  <si>
    <t>Flow-through centrifuge</t>
  </si>
  <si>
    <t>F2</t>
  </si>
  <si>
    <t>Kept in deep-freeze (-20°C)</t>
  </si>
  <si>
    <t>Injection with Micrococcus lysodeikticus - fluorescein isothiocyanate suspension</t>
  </si>
  <si>
    <t>GFC120</t>
  </si>
  <si>
    <t>Glassfiber filter (GF/C 1.2 µm)</t>
  </si>
  <si>
    <t>Bone</t>
  </si>
  <si>
    <t>FASTSAM</t>
  </si>
  <si>
    <t>Fast Sampler GKSS</t>
  </si>
  <si>
    <t>F3</t>
  </si>
  <si>
    <t>Kept in deep-freeze (-28°C)</t>
  </si>
  <si>
    <t>Methanol</t>
  </si>
  <si>
    <t>GFF</t>
  </si>
  <si>
    <t>Whatman glassfiber filter (GF/F)</t>
  </si>
  <si>
    <t>Brain</t>
  </si>
  <si>
    <t>GF</t>
  </si>
  <si>
    <t>Go-Flo bottle (volume unknown)</t>
  </si>
  <si>
    <t>F7</t>
  </si>
  <si>
    <t>Frozen (-70°C)</t>
  </si>
  <si>
    <t>None</t>
  </si>
  <si>
    <t>GFF02</t>
  </si>
  <si>
    <t>Glassfiber filter (GF/F 0.2 µm)</t>
  </si>
  <si>
    <t>Blood serum</t>
  </si>
  <si>
    <t>GF10</t>
  </si>
  <si>
    <t>Go-Flo bottle 10 l</t>
  </si>
  <si>
    <t>FN</t>
  </si>
  <si>
    <t>Frozen with liquid nitrogen</t>
  </si>
  <si>
    <t>Not applicable</t>
  </si>
  <si>
    <t>GFF047</t>
  </si>
  <si>
    <t>Glassfiber filter (GF/F 0.47 µm)</t>
  </si>
  <si>
    <t>GF5</t>
  </si>
  <si>
    <t>Go-Flo bottle 5 l</t>
  </si>
  <si>
    <t>Reagent other than acid</t>
  </si>
  <si>
    <t>GFF07</t>
  </si>
  <si>
    <t>Glassfiber filter (GF/F 0.7 µm)</t>
  </si>
  <si>
    <t>GPUMP</t>
  </si>
  <si>
    <t>Special seawater conduct</t>
  </si>
  <si>
    <t>R</t>
  </si>
  <si>
    <t>Kept at room temperature</t>
  </si>
  <si>
    <t>Sodium hypochlorite</t>
  </si>
  <si>
    <t>GFF12</t>
  </si>
  <si>
    <t>Glassfiber filter (GF/F 1.2 µm)</t>
  </si>
  <si>
    <t>HAND</t>
  </si>
  <si>
    <t>Collected by hand</t>
  </si>
  <si>
    <t>RD</t>
  </si>
  <si>
    <t>Kept at room temperature in the dark</t>
  </si>
  <si>
    <t>&lt;NEW&gt;</t>
  </si>
  <si>
    <t>IMPACT</t>
  </si>
  <si>
    <t>Impactor</t>
  </si>
  <si>
    <t>NET200</t>
  </si>
  <si>
    <t>Plankton net</t>
  </si>
  <si>
    <t>M20</t>
  </si>
  <si>
    <t>Membrane of 0.2 µm</t>
  </si>
  <si>
    <t>NET300</t>
  </si>
  <si>
    <t>M45</t>
  </si>
  <si>
    <t>Membrane of 0.45 µm</t>
  </si>
  <si>
    <t>NET55/300</t>
  </si>
  <si>
    <t>M60</t>
  </si>
  <si>
    <t>Membrane of 0.6 µm</t>
  </si>
  <si>
    <t>NI</t>
  </si>
  <si>
    <t>Niskin bottle (volume unknown)</t>
  </si>
  <si>
    <t>M80</t>
  </si>
  <si>
    <t>Membrane of 0.8 µm</t>
  </si>
  <si>
    <t>UGent, Vakgroep biologie - Sectie Mariene Biologie</t>
  </si>
  <si>
    <t>NI10</t>
  </si>
  <si>
    <t>Niskin bottle 10 l</t>
  </si>
  <si>
    <t>MOT</t>
  </si>
  <si>
    <t>Split with Motoda box</t>
  </si>
  <si>
    <t>MARINST</t>
  </si>
  <si>
    <t>UGent, Vakgroep Internationaal Publiek Recht, Maritiem Instituut</t>
  </si>
  <si>
    <t>NI30</t>
  </si>
  <si>
    <t>Niskin bottle 30 l</t>
  </si>
  <si>
    <t>N40</t>
  </si>
  <si>
    <t>0.4 µm Nucleopore (polycarbonate) filter</t>
  </si>
  <si>
    <t>MUMM</t>
  </si>
  <si>
    <t>Beheerseenheid Mathematische Modellen van de Noordzee en het Schelde estuarium</t>
  </si>
  <si>
    <t>NI5</t>
  </si>
  <si>
    <t>Niskin bottle 5 l</t>
  </si>
  <si>
    <t>N45</t>
  </si>
  <si>
    <t>0.45 µm Nucleopore filter</t>
  </si>
  <si>
    <t>OTHER</t>
  </si>
  <si>
    <t>Other</t>
  </si>
  <si>
    <t>Fat</t>
  </si>
  <si>
    <t>PR650</t>
  </si>
  <si>
    <t>PR-650 Spectroradiometer</t>
  </si>
  <si>
    <t>NONE</t>
  </si>
  <si>
    <t>Feathers</t>
  </si>
  <si>
    <t>RC</t>
  </si>
  <si>
    <t>Reineck corer</t>
  </si>
  <si>
    <t>PC60</t>
  </si>
  <si>
    <t>PC filter (0.6 µm)</t>
  </si>
  <si>
    <t>Gill</t>
  </si>
  <si>
    <t>VV</t>
  </si>
  <si>
    <t>Van Veen grab</t>
  </si>
  <si>
    <t>UF</t>
  </si>
  <si>
    <t>Unfiltered</t>
  </si>
  <si>
    <t>RCMG</t>
  </si>
  <si>
    <t>UGent, Mariene geologie</t>
  </si>
  <si>
    <t>ZODBSS</t>
  </si>
  <si>
    <t>Zodiac-borosilicate Scott bottles</t>
  </si>
  <si>
    <t>Hair/fur</t>
  </si>
  <si>
    <t>ZODHDPE</t>
  </si>
  <si>
    <t>Zodiac - high density polyethylene bottles</t>
  </si>
  <si>
    <t>Heart</t>
  </si>
  <si>
    <t>ZODPC</t>
  </si>
  <si>
    <t>Zodiac-polycarbonate bottles</t>
  </si>
  <si>
    <t>UGent-LCA</t>
  </si>
  <si>
    <t>UGent, Faculteit Diergeneeskunde, Laboratorium voor Chemische Analyse</t>
  </si>
  <si>
    <t>ZODPYR</t>
  </si>
  <si>
    <t>Zodiac-pyrex glass bottles</t>
  </si>
  <si>
    <t>UGent-LPAE</t>
  </si>
  <si>
    <t>UGent, Faculteit Wetenschappen, Departement Biologie, Laboratorium voor Protistologie en Aquatische Ecologie</t>
  </si>
  <si>
    <t>Intestine</t>
  </si>
  <si>
    <t>ZODTEF</t>
  </si>
  <si>
    <t>Zodiac-teflon bottles</t>
  </si>
  <si>
    <t>Kidney</t>
  </si>
  <si>
    <t>Liver</t>
  </si>
  <si>
    <t>VITO</t>
  </si>
  <si>
    <t>Vlaamse Instelling voor Technologisch Onderzoek</t>
  </si>
  <si>
    <t>VLIZ</t>
  </si>
  <si>
    <t>Vlaams Instituut voor de Zee</t>
  </si>
  <si>
    <t>Lung</t>
  </si>
  <si>
    <t>Muscle</t>
  </si>
  <si>
    <t>Ovaries</t>
  </si>
  <si>
    <t>Oral body wall</t>
  </si>
  <si>
    <t>Pyloric caeca</t>
  </si>
  <si>
    <t>Whole soft-body</t>
  </si>
  <si>
    <t>Suprarenal gland</t>
  </si>
  <si>
    <t>Spleen</t>
  </si>
  <si>
    <t>Stomach</t>
  </si>
  <si>
    <t>Testes</t>
  </si>
  <si>
    <t>Tail (bird)</t>
  </si>
  <si>
    <t>Tail muscle</t>
  </si>
  <si>
    <t>Urine</t>
  </si>
  <si>
    <t>Wing span (bird)</t>
  </si>
  <si>
    <t>Whole organism</t>
  </si>
  <si>
    <t>Sampling depth category</t>
  </si>
  <si>
    <t>ADENUD</t>
  </si>
  <si>
    <t>Annular denuder system</t>
  </si>
  <si>
    <t>AIRPUMPH</t>
  </si>
  <si>
    <t>Atmospheric air sampling pump - high volume</t>
  </si>
  <si>
    <t>AIRPUMPL</t>
  </si>
  <si>
    <t>Atmospheric air sampling pump - low volume</t>
  </si>
  <si>
    <t>AN/G</t>
  </si>
  <si>
    <t>Anchor</t>
  </si>
  <si>
    <t>BBT</t>
  </si>
  <si>
    <t>Beach beam trawl</t>
  </si>
  <si>
    <t>BC</t>
  </si>
  <si>
    <t>Box-corer</t>
  </si>
  <si>
    <t>BINOC</t>
  </si>
  <si>
    <t>Binoculars</t>
  </si>
  <si>
    <t>BSENSOR</t>
  </si>
  <si>
    <t>Biosensor</t>
  </si>
  <si>
    <t>BT8S</t>
  </si>
  <si>
    <t>Beam Trawl 8 m shrink net (22 mm)</t>
  </si>
  <si>
    <t>Corer unknown</t>
  </si>
  <si>
    <t>C-A</t>
  </si>
  <si>
    <t>Core (Ackermann)</t>
  </si>
  <si>
    <t>C-P</t>
  </si>
  <si>
    <t>Core (Puls)</t>
  </si>
  <si>
    <t>C-PS</t>
  </si>
  <si>
    <t>Core (Puls + Steek)</t>
  </si>
  <si>
    <t>C-S</t>
  </si>
  <si>
    <t>Core (Steek)</t>
  </si>
  <si>
    <t>COMPASS</t>
  </si>
  <si>
    <t>CPT</t>
  </si>
  <si>
    <t>Cone Penetration Test</t>
  </si>
  <si>
    <t>CTD</t>
  </si>
  <si>
    <t>DOS</t>
  </si>
  <si>
    <t>Dissolved oxygen sensor</t>
  </si>
  <si>
    <t>ECHO</t>
  </si>
  <si>
    <t>Echo sounder</t>
  </si>
  <si>
    <t>FC</t>
  </si>
  <si>
    <t>Flushcorer</t>
  </si>
  <si>
    <t>GC</t>
  </si>
  <si>
    <t>Gravity Core</t>
  </si>
  <si>
    <t>GC-G</t>
  </si>
  <si>
    <t>Gravity Core (Coupe Gilson)</t>
  </si>
  <si>
    <t>GC-V</t>
  </si>
  <si>
    <t>Gravity Core (Valbom)</t>
  </si>
  <si>
    <t>GD</t>
  </si>
  <si>
    <t>Geodoff Core</t>
  </si>
  <si>
    <t>GD-CF</t>
  </si>
  <si>
    <t>Geodoff Core (Contraflush)</t>
  </si>
  <si>
    <t>GD-M</t>
  </si>
  <si>
    <t>Geodoff Core (MK II Spuit)</t>
  </si>
  <si>
    <t>GD-S</t>
  </si>
  <si>
    <t>Geodoff Core (Spuit)</t>
  </si>
  <si>
    <t>GD-SF</t>
  </si>
  <si>
    <t>Geodoff Core (Straight flush)</t>
  </si>
  <si>
    <t>GS</t>
  </si>
  <si>
    <t>Grab Sample</t>
  </si>
  <si>
    <t>Grab Sample (Diver)</t>
  </si>
  <si>
    <t>GS-S</t>
  </si>
  <si>
    <t>Grab Sample (Shipek)</t>
  </si>
  <si>
    <t>GTC/G</t>
  </si>
  <si>
    <t>Gilson's Glass Corer Tube</t>
  </si>
  <si>
    <t>HC</t>
  </si>
  <si>
    <t>Hammer Core</t>
  </si>
  <si>
    <t>HG</t>
  </si>
  <si>
    <t>Hamon grab</t>
  </si>
  <si>
    <t>May impactor</t>
  </si>
  <si>
    <t>IP</t>
  </si>
  <si>
    <t>Immersion pump</t>
  </si>
  <si>
    <t>METEO</t>
  </si>
  <si>
    <t>Meteo station</t>
  </si>
  <si>
    <t>NAN</t>
  </si>
  <si>
    <t>Nansen bottle</t>
  </si>
  <si>
    <t>NET</t>
  </si>
  <si>
    <t>Fishing net unkonw</t>
  </si>
  <si>
    <t>NETPEL</t>
  </si>
  <si>
    <t>Pelagic net</t>
  </si>
  <si>
    <t>NI5/IP</t>
  </si>
  <si>
    <t>Niskin bottle 5 l or Immersion pump</t>
  </si>
  <si>
    <t>OTTER</t>
  </si>
  <si>
    <t>Otter Trawl</t>
  </si>
  <si>
    <t>PMP</t>
  </si>
  <si>
    <t>Pump</t>
  </si>
  <si>
    <t>PP</t>
  </si>
  <si>
    <t>Peristaltic pump</t>
  </si>
  <si>
    <t>PS</t>
  </si>
  <si>
    <t>Passive sampler</t>
  </si>
  <si>
    <t>Rotary Drilling</t>
  </si>
  <si>
    <t>RD-B</t>
  </si>
  <si>
    <t>Rotary Drilling (+ BPE)</t>
  </si>
  <si>
    <t>RD-BBFR</t>
  </si>
  <si>
    <t>Rotary Drilling (+ Bailer)(+ BPE)(+ Flush)(+RKR)</t>
  </si>
  <si>
    <t>RD-BC</t>
  </si>
  <si>
    <t>Rotary Drilling (+ Bailer)(+ Chape)</t>
  </si>
  <si>
    <t>RD-BCP</t>
  </si>
  <si>
    <t>Rotary Drilling (+ Bailer)(+ Chape)(+ Piston)</t>
  </si>
  <si>
    <t>RD-Ba</t>
  </si>
  <si>
    <t>Rotary Drilling (+ Bailer)</t>
  </si>
  <si>
    <t>RD-FR</t>
  </si>
  <si>
    <t>Rotary Drilling (+ Flush) (+RKR)</t>
  </si>
  <si>
    <t>RD-PH</t>
  </si>
  <si>
    <t>Rotary Drilling (+ Push) (+ Hammer)</t>
  </si>
  <si>
    <t>RD-R</t>
  </si>
  <si>
    <t>Rotary Drilling (+ RKR)</t>
  </si>
  <si>
    <t>RD-SU</t>
  </si>
  <si>
    <t>Rotary Drilling (+ Straight Flush) (+ U100)</t>
  </si>
  <si>
    <t>SBE21</t>
  </si>
  <si>
    <t>SBE21CTD</t>
  </si>
  <si>
    <t>SC1/G</t>
  </si>
  <si>
    <t>Gilson's ground collector 1</t>
  </si>
  <si>
    <t>SC3/G</t>
  </si>
  <si>
    <t>Gilson's ground collector 3</t>
  </si>
  <si>
    <t>SC4/G</t>
  </si>
  <si>
    <t>Gilson's ground collector 4</t>
  </si>
  <si>
    <t>SC5/G</t>
  </si>
  <si>
    <t>Gilson's ground collector 5</t>
  </si>
  <si>
    <t>SC5m/G</t>
  </si>
  <si>
    <t>Gilson's ground collector 5 modified</t>
  </si>
  <si>
    <t>SC6/G</t>
  </si>
  <si>
    <t>Gilson's ground collector 6</t>
  </si>
  <si>
    <t>SC6m/G</t>
  </si>
  <si>
    <t>Gilson's ground collector 6 modified</t>
  </si>
  <si>
    <t>SC7/G</t>
  </si>
  <si>
    <t>Gilson's ground collector 7</t>
  </si>
  <si>
    <t>SC7gc/G</t>
  </si>
  <si>
    <t>Gilson's ground collector 7 Large cup</t>
  </si>
  <si>
    <t>SC8/G</t>
  </si>
  <si>
    <t>Gilson's ground collector 8</t>
  </si>
  <si>
    <t>SC8gc/G</t>
  </si>
  <si>
    <t>Gilson's ground collector 8 Large cup</t>
  </si>
  <si>
    <t>SC8m/G</t>
  </si>
  <si>
    <t>Gilson's ground collector 8 modified</t>
  </si>
  <si>
    <t>SC9/G</t>
  </si>
  <si>
    <t>Gilson's ground collector 9</t>
  </si>
  <si>
    <t>SC9gc/G</t>
  </si>
  <si>
    <t>Gilson's ground collector 9 large cup</t>
  </si>
  <si>
    <t>SCRAPER</t>
  </si>
  <si>
    <t>Scraper for removing sessile fauna from substrate</t>
  </si>
  <si>
    <t>SCi/G</t>
  </si>
  <si>
    <t>Gilson's ground collector : model undefined</t>
  </si>
  <si>
    <t>SECCHI</t>
  </si>
  <si>
    <t>Secchidisk</t>
  </si>
  <si>
    <t>SECHI</t>
  </si>
  <si>
    <t>SENSOR</t>
  </si>
  <si>
    <t>Sensor</t>
  </si>
  <si>
    <t>SEQRAIN</t>
  </si>
  <si>
    <t>Automatic sequential rainwater sampler</t>
  </si>
  <si>
    <t>SFRS</t>
  </si>
  <si>
    <t>Shirshov floating spectroradiometer</t>
  </si>
  <si>
    <t>SLAR</t>
  </si>
  <si>
    <t xml:space="preserve">Side-looking airborne radar </t>
  </si>
  <si>
    <t>SOLME</t>
  </si>
  <si>
    <t>Solarimeter</t>
  </si>
  <si>
    <t>SPMR</t>
  </si>
  <si>
    <t>Satlantic Optical Free-falling Profiler</t>
  </si>
  <si>
    <t>SS</t>
  </si>
  <si>
    <t>Hyperbenthic (Sorbe) sledge</t>
  </si>
  <si>
    <t>SSL</t>
  </si>
  <si>
    <t>Hyperbenthic (Sorbe) sledge - lower net</t>
  </si>
  <si>
    <t>SSU</t>
  </si>
  <si>
    <t>Hyperbenthic (Sorbe) sledge - upper net</t>
  </si>
  <si>
    <t>TRIOSRAM</t>
  </si>
  <si>
    <t>Trios Ramses sensor</t>
  </si>
  <si>
    <t>UNK</t>
  </si>
  <si>
    <t>unknown sampling gear</t>
  </si>
  <si>
    <t>VC</t>
  </si>
  <si>
    <t>Vibrocorer</t>
  </si>
  <si>
    <t>VC-H</t>
  </si>
  <si>
    <t>Vibro Core (Hammer)</t>
  </si>
  <si>
    <t>VC-T</t>
  </si>
  <si>
    <t>Vibro Core (Trilflip)</t>
  </si>
  <si>
    <t>VC-Z</t>
  </si>
  <si>
    <t>Vibro Core (Zenkovitch)</t>
  </si>
  <si>
    <t>WETLAB-AC9</t>
  </si>
  <si>
    <t>Dual Path Absorption and Attenuation Meter</t>
  </si>
  <si>
    <t>WP2</t>
  </si>
  <si>
    <t>WP2 net-vertical tows (from bottom to surface)</t>
  </si>
  <si>
    <t>YSI</t>
  </si>
  <si>
    <t>YSI multimeter</t>
  </si>
  <si>
    <t>BA</t>
  </si>
  <si>
    <t>Buffered alcohol (some samples are fixed in pure alcohol to allow biochemical analysis)</t>
  </si>
  <si>
    <t>C4</t>
  </si>
  <si>
    <t>Cooled (4 °C)</t>
  </si>
  <si>
    <t>C9</t>
  </si>
  <si>
    <t>Cooled (max. 9°C)</t>
  </si>
  <si>
    <t>CP</t>
  </si>
  <si>
    <t>Cooled (4°C), HCl addition, polyethylene flasks</t>
  </si>
  <si>
    <t>D50</t>
  </si>
  <si>
    <t>Dried (50°C)</t>
  </si>
  <si>
    <t>ET</t>
  </si>
  <si>
    <t>Ethanol</t>
  </si>
  <si>
    <t>F4</t>
  </si>
  <si>
    <t>Kept in deep-freeze (-25°C)</t>
  </si>
  <si>
    <t>F8</t>
  </si>
  <si>
    <t>Frozen (-80°C)</t>
  </si>
  <si>
    <t>Freezer/cooler</t>
  </si>
  <si>
    <t>FD</t>
  </si>
  <si>
    <t>Freeze-dried</t>
  </si>
  <si>
    <t>FE</t>
  </si>
  <si>
    <t>Fixed (2% wt/vol paraformaldehyde) for 48h at 4°C; centrifuged, rinsed in filtered seawater (FS), centrifuged and stored in a 1:1 mixture of FS and 100% ethanol at -20°C</t>
  </si>
  <si>
    <t>FN7</t>
  </si>
  <si>
    <t>Frozen with liquid nitrogen and kept in deep-freeze (-70°C)</t>
  </si>
  <si>
    <t>FW</t>
  </si>
  <si>
    <t>Fixed in 10% formalin and embedded in paraffin wax at 60°C</t>
  </si>
  <si>
    <t>GL</t>
  </si>
  <si>
    <t>Fixed in Glutaraldehyde</t>
  </si>
  <si>
    <t>NO</t>
  </si>
  <si>
    <t>NR</t>
  </si>
  <si>
    <t>Not reported</t>
  </si>
  <si>
    <t>UK</t>
  </si>
  <si>
    <t>Unknown</t>
  </si>
  <si>
    <t>Aceton + Methanol</t>
  </si>
  <si>
    <t>Adding MgCl2 to stun the organisms, then each fragment is rinsed off</t>
  </si>
  <si>
    <t>Addition of MgCO3 to prevent acidification</t>
  </si>
  <si>
    <t>Alcohol</t>
  </si>
  <si>
    <t>Anesthetized in 3% Magnesium chloride and preserved in buffered formalin</t>
  </si>
  <si>
    <t>Buffered formaldehyde solution of 7 %</t>
  </si>
  <si>
    <t>Chemical drying (sodium sulfate)</t>
  </si>
  <si>
    <t>Chloroform (CHCl3)</t>
  </si>
  <si>
    <t>Chloroform (CHCl3) and acidification</t>
  </si>
  <si>
    <t>Chloroform/methanol 2:1</t>
  </si>
  <si>
    <t>Collected in borosilicate serum bottles (50?ml) with a tubing, left to overflow, poisoned with a saturated solution of HgCl2 (100?µl), sealed with a butyl stopper and crimped with an aluminum cap.</t>
  </si>
  <si>
    <t>DNA extraction</t>
  </si>
  <si>
    <t>Destruction according to Agemian (H2SO4, HNO3)</t>
  </si>
  <si>
    <t>Dried and homogenized</t>
  </si>
  <si>
    <t>Drying of the filters</t>
  </si>
  <si>
    <t>Ethylacetate</t>
  </si>
  <si>
    <t>Extraction AMH acid reagents in methanolic media (15ml) by stirring with hexane (7ml)</t>
  </si>
  <si>
    <t>Extraction by acetone</t>
  </si>
  <si>
    <t>Extraction by hexane</t>
  </si>
  <si>
    <t>Filtration</t>
  </si>
  <si>
    <t>Filtration (25µ)</t>
  </si>
  <si>
    <t>Filtration (25µ) and Acidification with HCl</t>
  </si>
  <si>
    <t>Filtration (25µ) and addition MgCO3</t>
  </si>
  <si>
    <t>Fixation in a hot (70°C) 4% formaldehyde-tap water solution</t>
  </si>
  <si>
    <t>Fixation with MnSO4 followed by KI and KOH (WK)</t>
  </si>
  <si>
    <t>Fixation with MnSO4 followed by KI and NaOH (Mix of Schwoerbel)</t>
  </si>
  <si>
    <t>Formaldehyde (2 % final concentration)</t>
  </si>
  <si>
    <t>Formaldehyde (4 % final concentration)</t>
  </si>
  <si>
    <t>Formol</t>
  </si>
  <si>
    <t>Freeze dried</t>
  </si>
  <si>
    <t>Glutaraldehyde (0.5 % final concentration)</t>
  </si>
  <si>
    <t>Gluteraldehyde/alkaline lugol</t>
  </si>
  <si>
    <t>HF 40% suprapure, HNO3and HCLO4</t>
  </si>
  <si>
    <t>Lugol-Glutaraldehyde (1 % final concentration)</t>
  </si>
  <si>
    <t>Lyophilisation</t>
  </si>
  <si>
    <t>Mineralisation: 4ml HNO3 (Merck 456) + 1ml H2O2 (Merck 7210), heated for 45 min' in a microwave oven.</t>
  </si>
  <si>
    <t>Mineralisation: Nitric acid (Merck 456) (1:3, v:v), slowly heated to 100°C until complete digestion</t>
  </si>
  <si>
    <t>Oven-dried (60°C/48h)</t>
  </si>
  <si>
    <t>Oven-dried (80°C/72h)</t>
  </si>
  <si>
    <t>PLE extraction aceton/hexane</t>
  </si>
  <si>
    <t>Rinsed with sterile water (5ml sediment + 45 ml of sterile water), agitated 1 min'; centrifugated 5 min', water phase with free-living cells eliminated; whole procedure repeated 4 times</t>
  </si>
  <si>
    <t>SPE extraction</t>
  </si>
  <si>
    <t>Sodium acetate</t>
  </si>
  <si>
    <t>Stained with alcian blue</t>
  </si>
  <si>
    <t>Stained with haematoxylin and eosin and by elastica van Gieson</t>
  </si>
  <si>
    <t>Washed in 10-2 M DTPA solution and rinsed with tridistilled water</t>
  </si>
  <si>
    <t>BFF+</t>
  </si>
  <si>
    <t>Birdwatching on full transect with snapshot for flyers</t>
  </si>
  <si>
    <t>BWF-</t>
  </si>
  <si>
    <t>Birdwatching on water transect without snapshot for flyers</t>
  </si>
  <si>
    <t>CENTRI</t>
  </si>
  <si>
    <t>Centrifugation from the ship inlet (Belgica)</t>
  </si>
  <si>
    <t>DESHYD</t>
  </si>
  <si>
    <t>Deshydratation at 90°C (48h)</t>
  </si>
  <si>
    <t>Filtered</t>
  </si>
  <si>
    <t>GFFW</t>
  </si>
  <si>
    <t>Glassfiber filter previously warmed up to 500°C</t>
  </si>
  <si>
    <t>GPC</t>
  </si>
  <si>
    <t>Gel permeation chromatography</t>
  </si>
  <si>
    <t>HMG</t>
  </si>
  <si>
    <t>Homogenized</t>
  </si>
  <si>
    <t>HSS</t>
  </si>
  <si>
    <t>Homogenized and sub-sampled</t>
  </si>
  <si>
    <t>MS</t>
  </si>
  <si>
    <t>Manual sorting</t>
  </si>
  <si>
    <t>N</t>
  </si>
  <si>
    <t>Nuclepore filter</t>
  </si>
  <si>
    <t>PC20</t>
  </si>
  <si>
    <t>PC filter (0.2 µm)</t>
  </si>
  <si>
    <t>PC80</t>
  </si>
  <si>
    <t>PC filter (0.8 µm)</t>
  </si>
  <si>
    <t>RADIO</t>
  </si>
  <si>
    <t>(Radio)Chemical separation of nuclides</t>
  </si>
  <si>
    <t>S</t>
  </si>
  <si>
    <t>Sieved</t>
  </si>
  <si>
    <t>SED</t>
  </si>
  <si>
    <t>sedimentation</t>
  </si>
  <si>
    <t>V</t>
  </si>
  <si>
    <t>mixed with a Vortex, aliquot of 75µl sampled</t>
  </si>
  <si>
    <t>FaCE-IT</t>
  </si>
  <si>
    <t>Central digestive system</t>
  </si>
  <si>
    <t>Coelemic liquid</t>
  </si>
  <si>
    <t>Egg</t>
  </si>
  <si>
    <t>Eggs Embryo</t>
  </si>
  <si>
    <t>Eggs Homogenate of yolk and albumin</t>
  </si>
  <si>
    <t>Eggs Shell</t>
  </si>
  <si>
    <t>Eggs Yolk</t>
  </si>
  <si>
    <t>Entire body wall</t>
  </si>
  <si>
    <t>Gonads</t>
  </si>
  <si>
    <t>Head</t>
  </si>
  <si>
    <t>Roe</t>
  </si>
  <si>
    <t>Shell</t>
  </si>
  <si>
    <t>Thyroid glands</t>
  </si>
  <si>
    <t>Wing (birds)</t>
  </si>
  <si>
    <t>Department</t>
  </si>
  <si>
    <t>Metridium senile</t>
  </si>
  <si>
    <t>Mytilus edulis</t>
  </si>
  <si>
    <t>Adult</t>
  </si>
  <si>
    <t>Purchase</t>
  </si>
  <si>
    <t>Salmo salar</t>
  </si>
  <si>
    <t>exact number</t>
  </si>
  <si>
    <t>individuals</t>
  </si>
  <si>
    <t>COLLECTION_VIAL_CODE</t>
  </si>
  <si>
    <t>EXP_TREATMENT_CODE</t>
  </si>
  <si>
    <t>Stable Isotopes</t>
  </si>
  <si>
    <t>SUBSAMPLE_OBJECTIVE_DESCRIPTION</t>
  </si>
  <si>
    <t>SAMPLING_DEVICE</t>
  </si>
  <si>
    <t>SAMPLING_NB</t>
  </si>
  <si>
    <t>VOLUME_FILTERED_ml</t>
  </si>
  <si>
    <t>WEIGHT_EMPTY_FILTER_CUP_mg</t>
  </si>
  <si>
    <t>EXTRACTION_START_DATE</t>
  </si>
  <si>
    <t>EXTRACTION_END_DATE</t>
  </si>
  <si>
    <t>TUBE_NUMBER</t>
  </si>
  <si>
    <t>BATCH</t>
  </si>
  <si>
    <t>BATCH_NAME</t>
  </si>
  <si>
    <t>BATCH_CODE</t>
  </si>
  <si>
    <t>BATCH_SUBSAMPLE_TYPE</t>
  </si>
  <si>
    <t>COMMENTS</t>
  </si>
  <si>
    <t>S01</t>
  </si>
  <si>
    <t>S02</t>
  </si>
  <si>
    <t>S03</t>
  </si>
  <si>
    <t>S04</t>
  </si>
  <si>
    <t>S05</t>
  </si>
  <si>
    <t>S06</t>
  </si>
  <si>
    <t>S07</t>
  </si>
  <si>
    <t>S08</t>
  </si>
  <si>
    <t>S09</t>
  </si>
  <si>
    <t>S10</t>
  </si>
  <si>
    <t>S11</t>
  </si>
  <si>
    <t>S12</t>
  </si>
  <si>
    <t>Muscle tissue</t>
  </si>
  <si>
    <t>Alanine</t>
  </si>
  <si>
    <t>Compound-specific Stable Isotope Analysis of Amino Acids</t>
  </si>
  <si>
    <t>GC - c - IRMS</t>
  </si>
  <si>
    <t>Hidrolisis/Purification/Derivatization</t>
  </si>
  <si>
    <t>Aspargine</t>
  </si>
  <si>
    <t>Iso-Leucine</t>
  </si>
  <si>
    <t>Luecine</t>
  </si>
  <si>
    <t>Lysine</t>
  </si>
  <si>
    <t>Nor-Leucine</t>
  </si>
  <si>
    <t>Phenylalanine</t>
  </si>
  <si>
    <t>Proline</t>
  </si>
  <si>
    <t>Serine</t>
  </si>
  <si>
    <t>Threonine</t>
  </si>
  <si>
    <t>Tyrosine</t>
  </si>
  <si>
    <t>INJECTION_CODE</t>
  </si>
  <si>
    <t>Phytoplankton</t>
  </si>
  <si>
    <t>LABEL_TAG</t>
  </si>
  <si>
    <t>Zooplankton</t>
  </si>
  <si>
    <t>POSITION_FLAG</t>
  </si>
  <si>
    <t>INCUBATION_DURATION - FP_AGE</t>
  </si>
  <si>
    <t>Animalia</t>
  </si>
  <si>
    <t>Cnidaria</t>
  </si>
  <si>
    <t>Anthozoa</t>
  </si>
  <si>
    <t>Actiniaria</t>
  </si>
  <si>
    <t>Metridiidae</t>
  </si>
  <si>
    <t>Linnaeus, 1761</t>
  </si>
  <si>
    <t>100982  (urn:lsid:marinespecies.org:taxname:100982)</t>
  </si>
  <si>
    <t>Chordata</t>
  </si>
  <si>
    <t>Actinopteri</t>
  </si>
  <si>
    <t>Salmoniformes</t>
  </si>
  <si>
    <t>Salmonidae</t>
  </si>
  <si>
    <t>Salmo</t>
  </si>
  <si>
    <t>Linnaeus, 1758</t>
  </si>
  <si>
    <t>127186  (urn:lsid:marinespecies.org:taxname:127186)</t>
  </si>
  <si>
    <t>Mollusca</t>
  </si>
  <si>
    <t>Bivalvia</t>
  </si>
  <si>
    <t>Mytilida</t>
  </si>
  <si>
    <t>Mytilidae</t>
  </si>
  <si>
    <t>Mytilus</t>
  </si>
  <si>
    <t>140480  (urn:lsid:marinespecies.org:taxname:140480)</t>
  </si>
  <si>
    <t>Nor-Valine</t>
  </si>
  <si>
    <t>ARTIFICIAL_MIX_SAMPLES_PROPORTIONS</t>
  </si>
  <si>
    <t>Oostende</t>
  </si>
  <si>
    <t>RV Simon Stevin</t>
  </si>
  <si>
    <t>Ulrike Braeckman</t>
  </si>
  <si>
    <t>22-220</t>
  </si>
  <si>
    <t>22-370</t>
  </si>
  <si>
    <t>22-360</t>
  </si>
  <si>
    <t>W</t>
  </si>
  <si>
    <t>Esther Cepeda</t>
  </si>
  <si>
    <t>ST22-220</t>
  </si>
  <si>
    <t>ST22-360</t>
  </si>
  <si>
    <t>ST22-370</t>
  </si>
  <si>
    <t>ST22-220-27/04/2022 00:00-Mussel</t>
  </si>
  <si>
    <t>ST22-220-27/04/2022 00:00-Metridium</t>
  </si>
  <si>
    <t>ST22-370-07/07/2022 00:00-Mussel</t>
  </si>
  <si>
    <t>ST22-370-07/07/2022 00:00-Metridium</t>
  </si>
  <si>
    <t>ST22-370-04/07/2022 00:00-Zooplankton</t>
  </si>
  <si>
    <t>acceptable</t>
  </si>
  <si>
    <t>ST22-220-D5-27/04/2022 00:00-GS-D-Mussel</t>
  </si>
  <si>
    <t>ST22-220-D5-27/04/2022 00:00-GS-D-Metridium</t>
  </si>
  <si>
    <t>ST22-370-D5-07/07/2022 00:00-GS-D-Mussel</t>
  </si>
  <si>
    <t>ST22-370-D5-07/07/2022 00:00-GS-D-Metridium</t>
  </si>
  <si>
    <t>ST22-370-D5-04/07/2022 00:00-NET200-Zooplankton</t>
  </si>
  <si>
    <t>ST22-370-44746-Zoo_5</t>
  </si>
  <si>
    <t>Field sample</t>
  </si>
  <si>
    <t>alive</t>
  </si>
  <si>
    <t>Mytilus edulis_44678</t>
  </si>
  <si>
    <t>Metridium senile_44678</t>
  </si>
  <si>
    <t>Mytilus edulis_44749</t>
  </si>
  <si>
    <t>Metridium senile_44749</t>
  </si>
  <si>
    <t>Phytoplankton_44741</t>
  </si>
  <si>
    <t>SAMPLING_SEPARATION</t>
  </si>
  <si>
    <t>ST22-360-D5-29/06/2022 00:00-NI5-Phytoplankton</t>
  </si>
  <si>
    <t>ST22-360-29/06/2022 00:00-Phytoplankton</t>
  </si>
  <si>
    <t>ST22-360-44741-Phy_5</t>
  </si>
  <si>
    <t>ST22-360-44741-Phy_10</t>
  </si>
  <si>
    <t>ST22-360-44741-Phy_20</t>
  </si>
  <si>
    <t>WEIGHT_TOTAL_DRY_SAMPLE</t>
  </si>
  <si>
    <t>Carbon content</t>
  </si>
  <si>
    <t>SAMPLE_PRETREATMENT</t>
  </si>
  <si>
    <t>Zooplankton_44746</t>
  </si>
  <si>
    <t>ST22-220-44678-Myt</t>
  </si>
  <si>
    <t>ST22-220-44678-Met</t>
  </si>
  <si>
    <t>ST22-370-44749-Myt</t>
  </si>
  <si>
    <t>ST22-370-44749-Met</t>
  </si>
  <si>
    <t>Rinsed with seawater</t>
  </si>
  <si>
    <t>SAMPLE_DRY_WEIGHT_mg</t>
  </si>
  <si>
    <t>13.01.2025</t>
  </si>
  <si>
    <t>09.01.2025</t>
  </si>
  <si>
    <t>10.01.2025</t>
  </si>
  <si>
    <t>Sal</t>
  </si>
  <si>
    <t>28.01.2025</t>
  </si>
  <si>
    <t>30.01.2025</t>
  </si>
  <si>
    <t>29.01.2025</t>
  </si>
  <si>
    <t>31.01.2025</t>
  </si>
  <si>
    <t>SUMSAMPLE_NAME</t>
  </si>
  <si>
    <t>Zk</t>
  </si>
  <si>
    <t>Pk</t>
  </si>
  <si>
    <t>MixAA</t>
  </si>
  <si>
    <t>incubation</t>
  </si>
  <si>
    <t>Mu</t>
  </si>
  <si>
    <t>Me</t>
  </si>
  <si>
    <t>Mx</t>
  </si>
  <si>
    <t>ARTIFICIAL_SUBSAMPLE_CODE</t>
  </si>
  <si>
    <t>FINAL_DRY_WEIGHT_mg</t>
  </si>
  <si>
    <t>INC_Sampling_8_ FP_Myt_HSS</t>
  </si>
  <si>
    <t>INC_Sampling_8_ FP_Met_HSS</t>
  </si>
  <si>
    <t>MARBIOL</t>
  </si>
  <si>
    <t>ISOFYS</t>
  </si>
  <si>
    <t>UGent, Isotope Bioscience Laboratory</t>
  </si>
  <si>
    <t>EXTRACTION_METHOD_NAME</t>
  </si>
  <si>
    <t>13 L-AA at &gt;98% purity (Ala, Asp, Glu, Gly, Ile, Leu, Lys, Phe, Pro, Ser, Thr, Tyr and Val, purchased from Sigma Aldrich), each at 1 µmol N</t>
  </si>
  <si>
    <t>MC_TFAA/F2</t>
  </si>
  <si>
    <t xml:space="preserve">methylene chloride: trifluoroacetic anhydride  (3:1) at –20 °C </t>
  </si>
  <si>
    <t>Samuel Bodé</t>
  </si>
  <si>
    <t>Ile</t>
  </si>
  <si>
    <t>Gultamic acid</t>
  </si>
  <si>
    <t>NLeu</t>
  </si>
  <si>
    <t>RESUSPENSION_METHOD</t>
  </si>
  <si>
    <t>VOLUME_ETHYLACETATE_μl</t>
  </si>
  <si>
    <t>I029</t>
  </si>
  <si>
    <t>I030</t>
  </si>
  <si>
    <t>I033</t>
  </si>
  <si>
    <t>I034</t>
  </si>
  <si>
    <t>I038</t>
  </si>
  <si>
    <t>I041</t>
  </si>
  <si>
    <t>I044</t>
  </si>
  <si>
    <t>I045</t>
  </si>
  <si>
    <t>I049</t>
  </si>
  <si>
    <t>I050</t>
  </si>
  <si>
    <t>I001</t>
  </si>
  <si>
    <t>I009</t>
  </si>
  <si>
    <t>I012</t>
  </si>
  <si>
    <t>I026</t>
  </si>
  <si>
    <t>I027</t>
  </si>
  <si>
    <t>I031</t>
  </si>
  <si>
    <t>I032</t>
  </si>
  <si>
    <t>I047</t>
  </si>
  <si>
    <t>I006</t>
  </si>
  <si>
    <t>I028</t>
  </si>
  <si>
    <t>I007</t>
  </si>
  <si>
    <t>I048</t>
  </si>
  <si>
    <t>I042</t>
  </si>
  <si>
    <t>I010</t>
  </si>
  <si>
    <t>250128S06_Me_Batch_31_Tube_06</t>
  </si>
  <si>
    <t>250128S06_Me</t>
  </si>
  <si>
    <t>I011</t>
  </si>
  <si>
    <t>I043</t>
  </si>
  <si>
    <t>I035</t>
  </si>
  <si>
    <t>I051</t>
  </si>
  <si>
    <t>I036</t>
  </si>
  <si>
    <t>I052</t>
  </si>
  <si>
    <t>I037</t>
  </si>
  <si>
    <t>I053</t>
  </si>
  <si>
    <t>I054</t>
  </si>
  <si>
    <t>I039</t>
  </si>
  <si>
    <t>I055</t>
  </si>
  <si>
    <t>I040</t>
  </si>
  <si>
    <t>I056</t>
  </si>
  <si>
    <t>I013</t>
  </si>
  <si>
    <t>I017</t>
  </si>
  <si>
    <t>I018</t>
  </si>
  <si>
    <t>I019</t>
  </si>
  <si>
    <t>I020</t>
  </si>
  <si>
    <t>I022</t>
  </si>
  <si>
    <t>I021</t>
  </si>
  <si>
    <t>I014</t>
  </si>
  <si>
    <t>I057</t>
  </si>
  <si>
    <t>Stable Isotopes - source</t>
  </si>
  <si>
    <t>Stable Isotopes - reference</t>
  </si>
  <si>
    <t>Stable Isotopes - Artificial mixtures</t>
  </si>
  <si>
    <t>CALC_[C]_%</t>
  </si>
  <si>
    <t>CALC_[N]_%</t>
  </si>
  <si>
    <t>NORM_15N</t>
  </si>
  <si>
    <r>
      <t xml:space="preserve"> CALC_</t>
    </r>
    <r>
      <rPr>
        <sz val="11"/>
        <color theme="1"/>
        <rFont val="Arial"/>
        <family val="2"/>
      </rPr>
      <t>μg</t>
    </r>
    <r>
      <rPr>
        <sz val="11"/>
        <color theme="1"/>
        <rFont val="Calibri"/>
        <family val="2"/>
        <scheme val="minor"/>
      </rPr>
      <t>_N</t>
    </r>
  </si>
  <si>
    <t>NORM_13C</t>
  </si>
  <si>
    <r>
      <t xml:space="preserve"> CALC_</t>
    </r>
    <r>
      <rPr>
        <sz val="11"/>
        <color theme="1"/>
        <rFont val="Arial"/>
        <family val="2"/>
      </rPr>
      <t>μg</t>
    </r>
    <r>
      <rPr>
        <sz val="11"/>
        <color theme="1"/>
        <rFont val="Calibri"/>
        <family val="2"/>
        <scheme val="minor"/>
      </rPr>
      <t>_C</t>
    </r>
  </si>
  <si>
    <t>The mean of both Phy values was used when considering the mass calculation in terms of carbon.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</si>
</sst>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name val="Calibri"/>
      <family val="2"/>
      <scheme val="minor"/>
    </font>
    <font>
      <sz val="11"/>
      <name val="Calibri"/>
      <family val="2"/>
      <scheme val="minor"/>
    </font>
    <font>
      <sz val="9"/>
      <color indexed="81"/>
      <name val="Tahoma"/>
      <family val="2"/>
    </font>
    <font>
      <b/>
      <sz val="9"/>
      <color indexed="81"/>
      <name val="Tahoma"/>
      <family val="2"/>
    </font>
    <font>
      <sz val="10"/>
      <name val="Arial"/>
      <family val="2"/>
    </font>
    <font>
      <b/>
      <sz val="10"/>
      <name val="Arial"/>
      <family val="2"/>
    </font>
    <font>
      <b/>
      <sz val="10"/>
      <color indexed="8"/>
      <name val="Arial"/>
      <family val="2"/>
    </font>
    <font>
      <sz val="10"/>
      <color indexed="8"/>
      <name val="Arial"/>
      <family val="2"/>
    </font>
    <font>
      <sz val="10"/>
      <color indexed="8"/>
      <name val="MS Sans Serif"/>
      <family val="2"/>
    </font>
    <font>
      <sz val="8"/>
      <color indexed="8"/>
      <name val="Arial"/>
      <family val="2"/>
    </font>
    <font>
      <sz val="8"/>
      <name val="Arial"/>
      <family val="2"/>
    </font>
    <font>
      <sz val="11"/>
      <color rgb="FFFF0000"/>
      <name val="Calibri"/>
      <family val="2"/>
      <scheme val="minor"/>
    </font>
    <font>
      <sz val="11"/>
      <color rgb="FF000000"/>
      <name val="Calibri"/>
      <family val="2"/>
    </font>
    <font>
      <sz val="11"/>
      <color theme="0" tint="-0.34998626667073579"/>
      <name val="Calibri"/>
      <family val="2"/>
      <scheme val="minor"/>
    </font>
    <font>
      <sz val="11"/>
      <color rgb="FF202122"/>
      <name val="Calibri"/>
      <family val="2"/>
      <scheme val="minor"/>
    </font>
    <font>
      <i/>
      <sz val="11"/>
      <color theme="1"/>
      <name val="Calibri"/>
      <family val="2"/>
      <scheme val="minor"/>
    </font>
    <font>
      <sz val="8"/>
      <color rgb="FF000000"/>
      <name val="Arial"/>
      <family val="2"/>
    </font>
    <font>
      <sz val="11"/>
      <color theme="1"/>
      <name val="Calibri"/>
      <family val="2"/>
      <scheme val="minor"/>
    </font>
    <font>
      <sz val="8"/>
      <color rgb="FF212529"/>
      <name val="Segoe UI"/>
      <family val="2"/>
    </font>
    <font>
      <sz val="12"/>
      <color theme="1"/>
      <name val="Times New Roman"/>
      <family val="1"/>
    </font>
    <font>
      <sz val="10"/>
      <name val="MS Sans Serif"/>
    </font>
    <font>
      <sz val="11"/>
      <color rgb="FF000000"/>
      <name val="Aptos Narrow"/>
      <family val="2"/>
    </font>
    <font>
      <sz val="11"/>
      <color theme="1"/>
      <name val="Arial"/>
      <family val="2"/>
    </font>
  </fonts>
  <fills count="11">
    <fill>
      <patternFill patternType="none"/>
    </fill>
    <fill>
      <patternFill patternType="gray125"/>
    </fill>
    <fill>
      <patternFill patternType="solid">
        <fgColor rgb="FFFFC000"/>
        <bgColor indexed="64"/>
      </patternFill>
    </fill>
    <fill>
      <patternFill patternType="solid">
        <fgColor theme="5"/>
        <bgColor indexed="64"/>
      </patternFill>
    </fill>
    <fill>
      <patternFill patternType="solid">
        <fgColor theme="7"/>
        <bgColor indexed="64"/>
      </patternFill>
    </fill>
    <fill>
      <patternFill patternType="solid">
        <fgColor indexed="44"/>
        <bgColor indexed="64"/>
      </patternFill>
    </fill>
    <fill>
      <patternFill patternType="solid">
        <fgColor indexed="22"/>
        <bgColor indexed="64"/>
      </patternFill>
    </fill>
    <fill>
      <patternFill patternType="solid">
        <fgColor indexed="22"/>
        <bgColor indexed="9"/>
      </patternFill>
    </fill>
    <fill>
      <patternFill patternType="solid">
        <fgColor indexed="26"/>
        <bgColor indexed="64"/>
      </patternFill>
    </fill>
    <fill>
      <patternFill patternType="solid">
        <fgColor rgb="FFFFFF00"/>
        <bgColor indexed="64"/>
      </patternFill>
    </fill>
    <fill>
      <patternFill patternType="solid">
        <fgColor rgb="FFCCCCFF"/>
        <bgColor indexed="64"/>
      </patternFill>
    </fill>
  </fills>
  <borders count="21">
    <border>
      <left/>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ABABAB"/>
      </left>
      <right/>
      <top style="thin">
        <color rgb="FFABABAB"/>
      </top>
      <bottom/>
      <diagonal/>
    </border>
    <border>
      <left/>
      <right/>
      <top style="thin">
        <color rgb="FFABABAB"/>
      </top>
      <bottom/>
      <diagonal/>
    </border>
    <border>
      <left style="thin">
        <color rgb="FFABABAB"/>
      </left>
      <right/>
      <top/>
      <bottom/>
      <diagonal/>
    </border>
    <border>
      <left style="thin">
        <color rgb="FFABABAB"/>
      </left>
      <right/>
      <top/>
      <bottom style="thin">
        <color rgb="FFABABAB"/>
      </bottom>
      <diagonal/>
    </border>
  </borders>
  <cellStyleXfs count="4">
    <xf numFmtId="0" fontId="0" fillId="0" borderId="0"/>
    <xf numFmtId="0" fontId="9" fillId="0" borderId="0"/>
    <xf numFmtId="0" fontId="9" fillId="0" borderId="0"/>
    <xf numFmtId="9" fontId="18" fillId="0" borderId="0" applyFont="0" applyFill="0" applyBorder="0" applyAlignment="0" applyProtection="0"/>
  </cellStyleXfs>
  <cellXfs count="149">
    <xf numFmtId="0" fontId="0" fillId="0" borderId="0" xfId="0"/>
    <xf numFmtId="0" fontId="0" fillId="2" borderId="0" xfId="0" applyFill="1" applyAlignment="1">
      <alignment textRotation="90"/>
    </xf>
    <xf numFmtId="0" fontId="0" fillId="0" borderId="0" xfId="0" applyAlignment="1">
      <alignment textRotation="90"/>
    </xf>
    <xf numFmtId="0" fontId="0" fillId="3" borderId="0" xfId="0" applyFill="1" applyAlignment="1">
      <alignment textRotation="90"/>
    </xf>
    <xf numFmtId="0" fontId="0" fillId="0" borderId="1" xfId="0" applyBorder="1"/>
    <xf numFmtId="0" fontId="0" fillId="2" borderId="1" xfId="0" applyFill="1" applyBorder="1" applyAlignment="1">
      <alignment textRotation="90"/>
    </xf>
    <xf numFmtId="22" fontId="0" fillId="0" borderId="0" xfId="0" applyNumberFormat="1"/>
    <xf numFmtId="14" fontId="0" fillId="0" borderId="0" xfId="0" applyNumberFormat="1"/>
    <xf numFmtId="0" fontId="0" fillId="4" borderId="0" xfId="0" applyFill="1" applyAlignment="1">
      <alignment textRotation="90"/>
    </xf>
    <xf numFmtId="0" fontId="2" fillId="0" borderId="1" xfId="0" applyFont="1" applyBorder="1" applyAlignment="1">
      <alignment textRotation="90"/>
    </xf>
    <xf numFmtId="0" fontId="2" fillId="0" borderId="0" xfId="0" applyFont="1" applyAlignment="1">
      <alignment textRotation="90"/>
    </xf>
    <xf numFmtId="0" fontId="0" fillId="5" borderId="2" xfId="0" applyFill="1" applyBorder="1" applyAlignment="1">
      <alignment vertical="center"/>
    </xf>
    <xf numFmtId="0" fontId="6" fillId="6" borderId="6" xfId="0" applyFont="1" applyFill="1" applyBorder="1" applyAlignment="1">
      <alignment horizontal="center" vertical="center"/>
    </xf>
    <xf numFmtId="0" fontId="0" fillId="5" borderId="0" xfId="0" applyFill="1" applyAlignment="1">
      <alignment vertical="center"/>
    </xf>
    <xf numFmtId="0" fontId="6" fillId="6" borderId="4" xfId="0" applyFont="1" applyFill="1" applyBorder="1" applyAlignment="1">
      <alignment horizontal="center" vertical="center"/>
    </xf>
    <xf numFmtId="0" fontId="7" fillId="6" borderId="2" xfId="0" applyFont="1" applyFill="1" applyBorder="1" applyAlignment="1">
      <alignment horizontal="center" vertical="center" wrapText="1"/>
    </xf>
    <xf numFmtId="0" fontId="0" fillId="0" borderId="0" xfId="0" applyAlignment="1">
      <alignment vertical="center"/>
    </xf>
    <xf numFmtId="0" fontId="6" fillId="6" borderId="6" xfId="0" applyFont="1" applyFill="1" applyBorder="1" applyAlignment="1">
      <alignment vertical="center" wrapText="1"/>
    </xf>
    <xf numFmtId="0" fontId="6" fillId="6" borderId="6" xfId="0" applyFont="1" applyFill="1" applyBorder="1" applyAlignment="1">
      <alignment vertical="center"/>
    </xf>
    <xf numFmtId="0" fontId="6" fillId="6" borderId="10" xfId="0" applyFont="1" applyFill="1" applyBorder="1" applyAlignment="1">
      <alignment vertical="center" wrapText="1"/>
    </xf>
    <xf numFmtId="0" fontId="6" fillId="6" borderId="0" xfId="0" applyFont="1" applyFill="1" applyAlignment="1">
      <alignment vertical="center"/>
    </xf>
    <xf numFmtId="0" fontId="6" fillId="6" borderId="2" xfId="0" applyFont="1" applyFill="1" applyBorder="1" applyAlignment="1">
      <alignment vertical="center"/>
    </xf>
    <xf numFmtId="0" fontId="6" fillId="6" borderId="10" xfId="0" applyFont="1" applyFill="1" applyBorder="1" applyAlignment="1">
      <alignment vertical="center"/>
    </xf>
    <xf numFmtId="0" fontId="7" fillId="7" borderId="6" xfId="0" applyFont="1" applyFill="1" applyBorder="1" applyAlignment="1">
      <alignment vertical="center"/>
    </xf>
    <xf numFmtId="0" fontId="7" fillId="7" borderId="8" xfId="0" applyFont="1" applyFill="1" applyBorder="1" applyAlignment="1">
      <alignment vertical="center"/>
    </xf>
    <xf numFmtId="0" fontId="0" fillId="5" borderId="10" xfId="0" applyFill="1" applyBorder="1" applyAlignment="1">
      <alignment vertical="center"/>
    </xf>
    <xf numFmtId="0" fontId="7" fillId="6" borderId="9" xfId="0" applyFont="1" applyFill="1" applyBorder="1" applyAlignment="1">
      <alignment horizontal="center" vertical="center" wrapText="1"/>
    </xf>
    <xf numFmtId="0" fontId="5" fillId="5" borderId="2" xfId="0" applyFont="1" applyFill="1" applyBorder="1" applyAlignment="1">
      <alignment vertical="center" wrapText="1"/>
    </xf>
    <xf numFmtId="0" fontId="8" fillId="0" borderId="0" xfId="0" applyFont="1" applyAlignment="1">
      <alignment vertical="center" wrapText="1"/>
    </xf>
    <xf numFmtId="0" fontId="0" fillId="5" borderId="2" xfId="0" applyFill="1" applyBorder="1" applyAlignment="1">
      <alignment vertical="center" wrapText="1"/>
    </xf>
    <xf numFmtId="0" fontId="0" fillId="5" borderId="7" xfId="0" applyFill="1" applyBorder="1" applyAlignment="1">
      <alignment vertical="center" wrapText="1"/>
    </xf>
    <xf numFmtId="0" fontId="8" fillId="0" borderId="11" xfId="0" applyFont="1" applyBorder="1" applyAlignment="1">
      <alignment vertical="center" wrapText="1"/>
    </xf>
    <xf numFmtId="0" fontId="10" fillId="0" borderId="13" xfId="0" applyFont="1" applyBorder="1" applyAlignment="1">
      <alignment vertical="center" wrapText="1"/>
    </xf>
    <xf numFmtId="0" fontId="0" fillId="5" borderId="8" xfId="0" applyFill="1" applyBorder="1" applyAlignment="1">
      <alignment vertical="center" wrapText="1"/>
    </xf>
    <xf numFmtId="0" fontId="10" fillId="0" borderId="13" xfId="2" applyFont="1" applyBorder="1" applyAlignment="1">
      <alignment vertical="center" wrapText="1"/>
    </xf>
    <xf numFmtId="0" fontId="0" fillId="5" borderId="10" xfId="0" applyFill="1" applyBorder="1" applyAlignment="1">
      <alignment vertical="center" wrapText="1"/>
    </xf>
    <xf numFmtId="0" fontId="0" fillId="0" borderId="10" xfId="0" applyBorder="1" applyAlignment="1">
      <alignment wrapText="1"/>
    </xf>
    <xf numFmtId="0" fontId="0" fillId="0" borderId="0" xfId="0" applyAlignment="1">
      <alignment vertical="center" wrapText="1"/>
    </xf>
    <xf numFmtId="0" fontId="5" fillId="5" borderId="10" xfId="0" applyFont="1" applyFill="1" applyBorder="1" applyAlignment="1">
      <alignment vertical="center" wrapText="1"/>
    </xf>
    <xf numFmtId="0" fontId="0" fillId="5" borderId="11" xfId="0" applyFill="1" applyBorder="1" applyAlignment="1">
      <alignment vertical="center" wrapText="1"/>
    </xf>
    <xf numFmtId="0" fontId="0" fillId="5" borderId="13" xfId="0" applyFill="1" applyBorder="1" applyAlignment="1">
      <alignment vertical="center" wrapText="1"/>
    </xf>
    <xf numFmtId="0" fontId="8" fillId="0" borderId="11" xfId="2" quotePrefix="1" applyFont="1" applyBorder="1" applyAlignment="1">
      <alignment horizontal="left" vertical="center" wrapText="1"/>
    </xf>
    <xf numFmtId="0" fontId="10" fillId="0" borderId="13" xfId="2" quotePrefix="1" applyFont="1" applyBorder="1" applyAlignment="1">
      <alignment horizontal="left" vertical="center" wrapText="1"/>
    </xf>
    <xf numFmtId="0" fontId="8" fillId="0" borderId="11" xfId="2" applyFont="1" applyBorder="1" applyAlignment="1">
      <alignment vertical="center" wrapText="1"/>
    </xf>
    <xf numFmtId="0" fontId="0" fillId="8" borderId="0" xfId="0" applyFill="1" applyAlignment="1" applyProtection="1">
      <alignment vertical="center" wrapText="1"/>
      <protection locked="0"/>
    </xf>
    <xf numFmtId="0" fontId="5" fillId="5" borderId="11" xfId="0" applyFont="1" applyFill="1" applyBorder="1" applyAlignment="1">
      <alignment vertical="center" wrapText="1"/>
    </xf>
    <xf numFmtId="0" fontId="0" fillId="8" borderId="11" xfId="0" applyFill="1" applyBorder="1" applyAlignment="1" applyProtection="1">
      <alignment vertical="center" wrapText="1"/>
      <protection locked="0"/>
    </xf>
    <xf numFmtId="0" fontId="0" fillId="8" borderId="13" xfId="0" applyFill="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11" fillId="0" borderId="13" xfId="0" applyFont="1" applyBorder="1" applyAlignment="1" applyProtection="1">
      <alignment vertical="center" wrapText="1"/>
      <protection locked="0"/>
    </xf>
    <xf numFmtId="0" fontId="5" fillId="8" borderId="11" xfId="0" applyFont="1" applyFill="1" applyBorder="1" applyAlignment="1" applyProtection="1">
      <alignment vertical="center" wrapText="1"/>
      <protection locked="0"/>
    </xf>
    <xf numFmtId="0" fontId="5" fillId="8" borderId="13" xfId="0" applyFont="1" applyFill="1" applyBorder="1" applyAlignment="1" applyProtection="1">
      <alignment vertical="center" wrapText="1"/>
      <protection locked="0"/>
    </xf>
    <xf numFmtId="0" fontId="5" fillId="8" borderId="0" xfId="0" applyFont="1" applyFill="1" applyAlignment="1" applyProtection="1">
      <alignment vertical="center" wrapText="1"/>
      <protection locked="0"/>
    </xf>
    <xf numFmtId="0" fontId="5" fillId="8" borderId="10" xfId="0" applyFont="1" applyFill="1" applyBorder="1" applyAlignment="1" applyProtection="1">
      <alignment vertical="center" wrapText="1"/>
      <protection locked="0"/>
    </xf>
    <xf numFmtId="0" fontId="11" fillId="0" borderId="13" xfId="0" applyFont="1" applyBorder="1" applyAlignment="1">
      <alignment vertical="center" wrapText="1"/>
    </xf>
    <xf numFmtId="0" fontId="5" fillId="0" borderId="0" xfId="0" applyFont="1" applyAlignment="1">
      <alignment vertical="center"/>
    </xf>
    <xf numFmtId="0" fontId="0" fillId="0" borderId="0" xfId="0" applyAlignment="1" applyProtection="1">
      <alignment vertical="center"/>
      <protection locked="0"/>
    </xf>
    <xf numFmtId="0" fontId="8" fillId="0" borderId="0" xfId="0" applyFont="1" applyAlignment="1">
      <alignment vertical="center"/>
    </xf>
    <xf numFmtId="0" fontId="5" fillId="0" borderId="0" xfId="0" applyFont="1" applyAlignment="1" applyProtection="1">
      <alignment vertical="center"/>
      <protection locked="0"/>
    </xf>
    <xf numFmtId="0" fontId="8" fillId="0" borderId="11" xfId="1" applyFont="1" applyBorder="1" applyAlignment="1">
      <alignment vertical="center" wrapText="1"/>
    </xf>
    <xf numFmtId="0" fontId="8" fillId="0" borderId="0" xfId="1" applyFont="1" applyAlignment="1">
      <alignment vertical="center" wrapText="1"/>
    </xf>
    <xf numFmtId="0" fontId="8" fillId="0" borderId="11" xfId="1" quotePrefix="1" applyFont="1" applyBorder="1" applyAlignment="1">
      <alignment vertical="center" wrapText="1"/>
    </xf>
    <xf numFmtId="0" fontId="8" fillId="0" borderId="0" xfId="1" quotePrefix="1" applyFont="1" applyAlignment="1">
      <alignment vertical="center" wrapText="1"/>
    </xf>
    <xf numFmtId="0" fontId="8" fillId="0" borderId="11" xfId="1" quotePrefix="1" applyFont="1" applyBorder="1" applyAlignment="1">
      <alignment horizontal="left" vertical="center" wrapText="1"/>
    </xf>
    <xf numFmtId="0" fontId="8" fillId="0" borderId="0" xfId="1" quotePrefix="1" applyFont="1" applyAlignment="1">
      <alignment horizontal="left" vertical="center" wrapText="1"/>
    </xf>
    <xf numFmtId="0" fontId="0" fillId="0" borderId="11"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12" xfId="0" applyBorder="1" applyAlignment="1">
      <alignment vertical="center" wrapText="1"/>
    </xf>
    <xf numFmtId="22" fontId="0" fillId="4" borderId="0" xfId="0" applyNumberFormat="1" applyFill="1" applyAlignment="1">
      <alignment textRotation="90"/>
    </xf>
    <xf numFmtId="0" fontId="0" fillId="0" borderId="15" xfId="0" applyBorder="1"/>
    <xf numFmtId="0" fontId="0" fillId="0" borderId="0" xfId="0" applyAlignment="1">
      <alignment horizontal="right"/>
    </xf>
    <xf numFmtId="0" fontId="0" fillId="9" borderId="0" xfId="0" applyFill="1" applyAlignment="1">
      <alignment textRotation="90"/>
    </xf>
    <xf numFmtId="0" fontId="16" fillId="0" borderId="0" xfId="0" applyFont="1" applyAlignment="1">
      <alignment wrapText="1"/>
    </xf>
    <xf numFmtId="0" fontId="0" fillId="0" borderId="0" xfId="0" applyAlignment="1">
      <alignment wrapText="1"/>
    </xf>
    <xf numFmtId="0" fontId="17" fillId="0" borderId="0" xfId="0" applyFont="1" applyAlignment="1">
      <alignment wrapText="1"/>
    </xf>
    <xf numFmtId="0" fontId="0" fillId="3" borderId="0" xfId="0" applyFill="1" applyAlignment="1">
      <alignment horizontal="right" vertical="center" textRotation="90"/>
    </xf>
    <xf numFmtId="0" fontId="0" fillId="0" borderId="0" xfId="0" applyAlignment="1">
      <alignment horizontal="right" vertical="center" textRotation="90"/>
    </xf>
    <xf numFmtId="0" fontId="0" fillId="2" borderId="0" xfId="0" applyFill="1" applyAlignment="1">
      <alignment horizontal="right" vertical="center" textRotation="90"/>
    </xf>
    <xf numFmtId="0" fontId="2" fillId="0" borderId="0" xfId="0" applyFont="1"/>
    <xf numFmtId="0" fontId="19" fillId="0" borderId="0" xfId="0" applyFont="1"/>
    <xf numFmtId="0" fontId="0" fillId="0" borderId="0" xfId="0" applyAlignment="1">
      <alignment horizontal="right" textRotation="90"/>
    </xf>
    <xf numFmtId="0" fontId="0" fillId="10" borderId="0" xfId="0" applyFill="1" applyAlignment="1">
      <alignment horizontal="right" textRotation="90"/>
    </xf>
    <xf numFmtId="0" fontId="2" fillId="2" borderId="1" xfId="0" applyFont="1" applyFill="1" applyBorder="1" applyAlignment="1">
      <alignment textRotation="90"/>
    </xf>
    <xf numFmtId="0" fontId="0" fillId="0" borderId="0" xfId="0" applyAlignment="1" applyProtection="1">
      <alignment horizontal="right" vertical="center" wrapText="1"/>
      <protection locked="0"/>
    </xf>
    <xf numFmtId="0" fontId="0" fillId="0" borderId="15" xfId="0" applyBorder="1" applyAlignment="1">
      <alignment horizontal="right"/>
    </xf>
    <xf numFmtId="0" fontId="2" fillId="3" borderId="14" xfId="0" applyFont="1" applyFill="1" applyBorder="1" applyAlignment="1">
      <alignment horizontal="right" vertical="center" textRotation="90"/>
    </xf>
    <xf numFmtId="0" fontId="0" fillId="0" borderId="14" xfId="0" applyBorder="1" applyAlignment="1">
      <alignment horizontal="right" vertical="center" textRotation="90"/>
    </xf>
    <xf numFmtId="0" fontId="0" fillId="0" borderId="14" xfId="0" applyBorder="1" applyAlignment="1">
      <alignment horizontal="right" vertical="center"/>
    </xf>
    <xf numFmtId="0" fontId="14" fillId="0" borderId="0" xfId="0" applyFont="1" applyAlignment="1">
      <alignment horizontal="right"/>
    </xf>
    <xf numFmtId="14" fontId="0" fillId="0" borderId="0" xfId="0" applyNumberFormat="1" applyAlignment="1">
      <alignment horizontal="right"/>
    </xf>
    <xf numFmtId="0" fontId="12" fillId="0" borderId="0" xfId="0" applyFont="1" applyAlignment="1">
      <alignment horizontal="right"/>
    </xf>
    <xf numFmtId="0" fontId="14" fillId="9" borderId="0" xfId="0" applyFont="1" applyFill="1" applyAlignment="1">
      <alignment horizontal="right"/>
    </xf>
    <xf numFmtId="0" fontId="2" fillId="0" borderId="0" xfId="0" applyFont="1" applyAlignment="1">
      <alignment horizontal="right"/>
    </xf>
    <xf numFmtId="0" fontId="0" fillId="0" borderId="0" xfId="3" applyNumberFormat="1" applyFont="1" applyBorder="1" applyAlignment="1">
      <alignment horizontal="right"/>
    </xf>
    <xf numFmtId="0" fontId="13" fillId="0" borderId="0" xfId="0" quotePrefix="1" applyFont="1" applyAlignment="1">
      <alignment horizontal="right"/>
    </xf>
    <xf numFmtId="1" fontId="0" fillId="0" borderId="0" xfId="3" applyNumberFormat="1" applyFont="1" applyBorder="1" applyAlignment="1">
      <alignment horizontal="right"/>
    </xf>
    <xf numFmtId="9" fontId="0" fillId="0" borderId="0" xfId="3" applyFont="1" applyBorder="1" applyAlignment="1">
      <alignment horizontal="right"/>
    </xf>
    <xf numFmtId="0" fontId="0" fillId="3" borderId="0" xfId="0" applyFill="1" applyAlignment="1">
      <alignment horizontal="right" textRotation="90"/>
    </xf>
    <xf numFmtId="0" fontId="2" fillId="0" borderId="0" xfId="0" applyFont="1" applyAlignment="1">
      <alignment horizontal="right" textRotation="90"/>
    </xf>
    <xf numFmtId="0" fontId="0" fillId="2" borderId="15" xfId="0" applyFill="1" applyBorder="1" applyAlignment="1">
      <alignment textRotation="90"/>
    </xf>
    <xf numFmtId="0" fontId="0" fillId="3" borderId="15" xfId="0" applyFill="1" applyBorder="1" applyAlignment="1">
      <alignment horizontal="center" textRotation="90"/>
    </xf>
    <xf numFmtId="0" fontId="0" fillId="2" borderId="0" xfId="0" applyFill="1" applyAlignment="1">
      <alignment horizontal="center" textRotation="90"/>
    </xf>
    <xf numFmtId="0" fontId="2" fillId="2" borderId="0" xfId="0" applyFont="1" applyFill="1" applyAlignment="1">
      <alignment horizontal="center" textRotation="90"/>
    </xf>
    <xf numFmtId="0" fontId="0" fillId="0" borderId="0" xfId="0" applyAlignment="1">
      <alignment horizontal="center" textRotation="90"/>
    </xf>
    <xf numFmtId="0" fontId="2" fillId="0" borderId="0" xfId="0" applyFont="1" applyAlignment="1">
      <alignment horizontal="center" textRotation="90"/>
    </xf>
    <xf numFmtId="0" fontId="12" fillId="0" borderId="0" xfId="0" applyFont="1"/>
    <xf numFmtId="0" fontId="0" fillId="2" borderId="15" xfId="0" applyFill="1" applyBorder="1" applyAlignment="1">
      <alignment horizontal="center" textRotation="90"/>
    </xf>
    <xf numFmtId="0" fontId="0" fillId="4" borderId="0" xfId="0" applyFill="1" applyAlignment="1">
      <alignment horizontal="right" vertical="center" textRotation="90" wrapText="1"/>
    </xf>
    <xf numFmtId="0" fontId="0" fillId="4" borderId="15" xfId="0" applyFill="1" applyBorder="1" applyAlignment="1">
      <alignment horizontal="right" vertical="center" textRotation="90" wrapText="1"/>
    </xf>
    <xf numFmtId="0" fontId="2" fillId="0" borderId="14" xfId="0" applyFont="1" applyBorder="1" applyAlignment="1">
      <alignment horizontal="right" vertical="center" textRotation="90"/>
    </xf>
    <xf numFmtId="0" fontId="0" fillId="0" borderId="1" xfId="0" applyBorder="1" applyAlignment="1">
      <alignment textRotation="90"/>
    </xf>
    <xf numFmtId="0" fontId="0" fillId="2" borderId="14" xfId="0" applyFill="1" applyBorder="1" applyAlignment="1">
      <alignment horizontal="right" vertical="center" textRotation="90"/>
    </xf>
    <xf numFmtId="0" fontId="0" fillId="3" borderId="15" xfId="0" applyFill="1" applyBorder="1" applyAlignment="1">
      <alignment horizontal="right" textRotation="90"/>
    </xf>
    <xf numFmtId="0" fontId="12" fillId="0" borderId="0" xfId="0" applyFont="1" applyAlignment="1" applyProtection="1">
      <alignment horizontal="right" vertical="center" wrapText="1"/>
      <protection locked="0"/>
    </xf>
    <xf numFmtId="0" fontId="0" fillId="0" borderId="16" xfId="0" applyBorder="1" applyAlignment="1">
      <alignment horizontal="right" vertical="center" textRotation="90"/>
    </xf>
    <xf numFmtId="0" fontId="0" fillId="0" borderId="15" xfId="0" applyBorder="1" applyAlignment="1">
      <alignment horizontal="right" textRotation="90"/>
    </xf>
    <xf numFmtId="0" fontId="12" fillId="0" borderId="15" xfId="0" applyFont="1" applyBorder="1" applyAlignment="1">
      <alignment horizontal="right"/>
    </xf>
    <xf numFmtId="0" fontId="20" fillId="0" borderId="15" xfId="0" applyFont="1" applyBorder="1" applyAlignment="1">
      <alignment wrapText="1"/>
    </xf>
    <xf numFmtId="0" fontId="21" fillId="0" borderId="17" xfId="0" applyFont="1" applyBorder="1"/>
    <xf numFmtId="0" fontId="21" fillId="0" borderId="18" xfId="0" applyFont="1" applyBorder="1"/>
    <xf numFmtId="0" fontId="21" fillId="0" borderId="0" xfId="0" applyFont="1"/>
    <xf numFmtId="0" fontId="21" fillId="0" borderId="19" xfId="0" applyFont="1" applyBorder="1"/>
    <xf numFmtId="0" fontId="22" fillId="0" borderId="0" xfId="0" applyFont="1"/>
    <xf numFmtId="0" fontId="21" fillId="0" borderId="19" xfId="0" applyFont="1" applyBorder="1" applyAlignment="1">
      <alignment horizontal="right"/>
    </xf>
    <xf numFmtId="0" fontId="21" fillId="0" borderId="17" xfId="0" applyFont="1" applyBorder="1" applyAlignment="1">
      <alignment horizontal="right"/>
    </xf>
    <xf numFmtId="0" fontId="22" fillId="0" borderId="0" xfId="0" applyFont="1" applyAlignment="1">
      <alignment horizontal="right"/>
    </xf>
    <xf numFmtId="0" fontId="13" fillId="0" borderId="0" xfId="0" applyFont="1" applyAlignment="1">
      <alignment horizontal="right"/>
    </xf>
    <xf numFmtId="0" fontId="15" fillId="0" borderId="0" xfId="0" applyFont="1"/>
    <xf numFmtId="0" fontId="0" fillId="2" borderId="0" xfId="0" applyFill="1" applyAlignment="1">
      <alignment horizontal="right" textRotation="90"/>
    </xf>
    <xf numFmtId="0" fontId="21" fillId="0" borderId="0" xfId="0" applyFont="1" applyAlignment="1">
      <alignment horizontal="right"/>
    </xf>
    <xf numFmtId="0" fontId="22" fillId="0" borderId="19" xfId="0" applyFont="1" applyBorder="1"/>
    <xf numFmtId="0" fontId="0" fillId="0" borderId="0" xfId="0" applyAlignment="1">
      <alignment horizontal="left"/>
    </xf>
    <xf numFmtId="0" fontId="0" fillId="5" borderId="2" xfId="0" applyFill="1" applyBorder="1" applyAlignment="1">
      <alignment vertical="center"/>
    </xf>
    <xf numFmtId="0" fontId="0" fillId="5" borderId="9" xfId="0" applyFill="1" applyBorder="1" applyAlignment="1">
      <alignment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0" fillId="0" borderId="4" xfId="0" applyBorder="1" applyAlignment="1">
      <alignment horizontal="center" vertical="center"/>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5" fillId="5" borderId="2" xfId="0" applyFont="1" applyFill="1" applyBorder="1" applyAlignment="1">
      <alignment vertical="center"/>
    </xf>
    <xf numFmtId="0" fontId="5" fillId="5" borderId="9" xfId="0" applyFont="1" applyFill="1" applyBorder="1" applyAlignment="1">
      <alignment vertical="center"/>
    </xf>
    <xf numFmtId="0" fontId="6" fillId="6" borderId="3" xfId="0" applyFont="1" applyFill="1" applyBorder="1" applyAlignment="1">
      <alignment horizontal="center" vertical="center" wrapText="1"/>
    </xf>
    <xf numFmtId="0" fontId="0" fillId="0" borderId="4" xfId="0" applyBorder="1" applyAlignment="1">
      <alignment horizontal="center" vertical="center" wrapText="1"/>
    </xf>
    <xf numFmtId="0" fontId="6" fillId="6" borderId="5" xfId="0" applyFont="1" applyFill="1" applyBorder="1" applyAlignment="1">
      <alignment horizontal="center" vertical="center"/>
    </xf>
    <xf numFmtId="0" fontId="22" fillId="0" borderId="19" xfId="0" applyFont="1" applyBorder="1" applyAlignment="1">
      <alignment horizontal="right"/>
    </xf>
    <xf numFmtId="0" fontId="22" fillId="0" borderId="17" xfId="0" applyFont="1" applyBorder="1"/>
    <xf numFmtId="0" fontId="22" fillId="0" borderId="17" xfId="0" applyFont="1" applyBorder="1" applyAlignment="1">
      <alignment horizontal="right"/>
    </xf>
    <xf numFmtId="0" fontId="22" fillId="0" borderId="18" xfId="0" applyFont="1" applyBorder="1"/>
    <xf numFmtId="0" fontId="22" fillId="0" borderId="20" xfId="0" applyFont="1" applyBorder="1" applyAlignment="1">
      <alignment horizontal="right"/>
    </xf>
  </cellXfs>
  <cellStyles count="4">
    <cellStyle name="Normal" xfId="0" builtinId="0"/>
    <cellStyle name="Normal_Codes" xfId="1" xr:uid="{E4AB27A9-F01F-4976-A12B-A93BBB3BC737}"/>
    <cellStyle name="Normal_Sheet1" xfId="2" xr:uid="{ED45477F-DC41-482D-B4CA-1060FDC31360}"/>
    <cellStyle name="Percent" xfId="3" builtinId="5"/>
  </cellStyles>
  <dxfs count="0"/>
  <tableStyles count="0" defaultTableStyle="TableStyleMedium2" defaultPivotStyle="PivotStyleLight16"/>
  <colors>
    <mruColors>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sther Cepeda Gamella" id="{E3A39CB3-3590-4B6E-920A-DDBE260C7CF7}" userId="S::ecepedagamella@naturalsciences.be::d972c0d6-959b-44a7-83d5-93d9b81f3dc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3-01-31T09:41:06.64" personId="{E3A39CB3-3590-4B6E-920A-DDBE260C7CF7}" id="{4B5074D6-3418-4C9F-AFA1-D2F08DD1191C}">
    <text>The weight of the sample including the filter</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1922-AD1B-4806-9E75-FC359AE1A18A}">
  <sheetPr>
    <tabColor theme="8"/>
  </sheetPr>
  <dimension ref="A1:K14"/>
  <sheetViews>
    <sheetView workbookViewId="0">
      <selection activeCell="E23" sqref="E23"/>
    </sheetView>
  </sheetViews>
  <sheetFormatPr defaultRowHeight="15" x14ac:dyDescent="0.25"/>
  <cols>
    <col min="1" max="1" width="11.42578125" customWidth="1"/>
    <col min="2" max="2" width="12.42578125" customWidth="1"/>
    <col min="3" max="3" width="15.42578125" customWidth="1"/>
    <col min="4" max="4" width="11.7109375" customWidth="1"/>
    <col min="5" max="5" width="17.28515625" customWidth="1"/>
    <col min="6" max="6" width="13" customWidth="1"/>
    <col min="7" max="7" width="13.42578125" customWidth="1"/>
    <col min="8" max="8" width="27.7109375" customWidth="1"/>
    <col min="9" max="9" width="16.7109375" customWidth="1"/>
    <col min="10" max="10" width="13.42578125" customWidth="1"/>
    <col min="11" max="11" width="8.85546875" customWidth="1"/>
  </cols>
  <sheetData>
    <row r="1" spans="1:11" s="2" customFormat="1" ht="108.75" x14ac:dyDescent="0.25">
      <c r="A1" s="3" t="s">
        <v>53</v>
      </c>
      <c r="B1" s="2" t="s">
        <v>59</v>
      </c>
      <c r="C1" s="1" t="s">
        <v>0</v>
      </c>
      <c r="D1" s="2" t="s">
        <v>1</v>
      </c>
      <c r="E1" s="2" t="s">
        <v>8</v>
      </c>
      <c r="F1" s="2" t="s">
        <v>2</v>
      </c>
      <c r="G1" s="2" t="s">
        <v>3</v>
      </c>
      <c r="H1" s="2" t="s">
        <v>4</v>
      </c>
      <c r="I1" s="2" t="s">
        <v>5</v>
      </c>
      <c r="J1" s="2" t="s">
        <v>6</v>
      </c>
      <c r="K1" s="2" t="s">
        <v>7</v>
      </c>
    </row>
    <row r="2" spans="1:11" x14ac:dyDescent="0.25">
      <c r="A2" t="s">
        <v>784</v>
      </c>
      <c r="B2" t="s">
        <v>779</v>
      </c>
      <c r="C2" t="s">
        <v>777</v>
      </c>
      <c r="E2" t="s">
        <v>778</v>
      </c>
      <c r="F2" s="7">
        <v>44676</v>
      </c>
      <c r="G2" s="7">
        <v>44680</v>
      </c>
      <c r="H2" t="s">
        <v>147</v>
      </c>
      <c r="I2" t="s">
        <v>776</v>
      </c>
      <c r="J2" t="s">
        <v>776</v>
      </c>
    </row>
    <row r="4" spans="1:11" x14ac:dyDescent="0.25">
      <c r="A4" t="s">
        <v>785</v>
      </c>
      <c r="B4" t="s">
        <v>781</v>
      </c>
      <c r="C4" t="s">
        <v>777</v>
      </c>
      <c r="E4" t="s">
        <v>778</v>
      </c>
      <c r="F4" s="7">
        <v>44739</v>
      </c>
      <c r="G4" s="7">
        <v>44743</v>
      </c>
      <c r="H4" t="s">
        <v>147</v>
      </c>
      <c r="I4" t="s">
        <v>776</v>
      </c>
      <c r="J4" t="s">
        <v>776</v>
      </c>
    </row>
    <row r="6" spans="1:11" x14ac:dyDescent="0.25">
      <c r="A6" t="s">
        <v>786</v>
      </c>
      <c r="B6" t="s">
        <v>780</v>
      </c>
      <c r="C6" t="s">
        <v>777</v>
      </c>
      <c r="E6" t="s">
        <v>778</v>
      </c>
      <c r="F6" s="7">
        <v>44746</v>
      </c>
      <c r="G6" s="7">
        <v>44750</v>
      </c>
      <c r="H6" t="s">
        <v>147</v>
      </c>
      <c r="I6" t="s">
        <v>776</v>
      </c>
      <c r="J6" t="s">
        <v>776</v>
      </c>
    </row>
    <row r="8" spans="1:11" x14ac:dyDescent="0.25">
      <c r="F8" s="7"/>
      <c r="G8" s="7"/>
    </row>
    <row r="10" spans="1:11" x14ac:dyDescent="0.25">
      <c r="F10" s="7"/>
      <c r="G10" s="7"/>
    </row>
    <row r="12" spans="1:11" x14ac:dyDescent="0.25">
      <c r="F12" s="7"/>
      <c r="G12" s="7"/>
    </row>
    <row r="14" spans="1:11" x14ac:dyDescent="0.25">
      <c r="F14" s="7"/>
      <c r="G14" s="7"/>
    </row>
  </sheetData>
  <phoneticPr fontId="1" type="noConversion"/>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31E70-B9CE-4563-9BD3-F0BBD5ACED06}">
  <sheetPr>
    <tabColor theme="5"/>
  </sheetPr>
  <dimension ref="A1:S309"/>
  <sheetViews>
    <sheetView zoomScale="89" zoomScaleNormal="115" workbookViewId="0">
      <pane ySplit="1" topLeftCell="A7" activePane="bottomLeft" state="frozen"/>
      <selection pane="bottomLeft" activeCell="C32" sqref="C32"/>
    </sheetView>
  </sheetViews>
  <sheetFormatPr defaultColWidth="9.140625" defaultRowHeight="15" x14ac:dyDescent="0.25"/>
  <cols>
    <col min="1" max="1" width="30.28515625" style="70" customWidth="1"/>
    <col min="2" max="2" width="60.140625" style="70" customWidth="1"/>
    <col min="3" max="3" width="37.85546875" style="70" customWidth="1"/>
    <col min="4" max="4" width="24.28515625" style="84" customWidth="1"/>
    <col min="5" max="5" width="30.5703125" style="88" hidden="1" customWidth="1"/>
    <col min="6" max="6" width="6.28515625" style="70" customWidth="1"/>
    <col min="7" max="7" width="14.7109375" style="70" customWidth="1"/>
    <col min="8" max="8" width="12.85546875" style="70" customWidth="1"/>
    <col min="9" max="9" width="6.42578125" style="70" customWidth="1"/>
    <col min="10" max="10" width="4.42578125" style="70" customWidth="1"/>
    <col min="11" max="11" width="9.42578125" style="70" customWidth="1"/>
    <col min="12" max="12" width="7" style="84" customWidth="1"/>
    <col min="13" max="13" width="7" style="70" customWidth="1"/>
    <col min="14" max="14" width="35.28515625" style="70" customWidth="1"/>
    <col min="15" max="17" width="14.140625" style="70" customWidth="1"/>
    <col min="18" max="18" width="22.5703125" style="70" customWidth="1"/>
    <col min="19" max="16384" width="9.140625" style="70"/>
  </cols>
  <sheetData>
    <row r="1" spans="1:19" s="87" customFormat="1" ht="213" customHeight="1" x14ac:dyDescent="0.25">
      <c r="A1" s="75" t="s">
        <v>31</v>
      </c>
      <c r="B1" s="75" t="s">
        <v>838</v>
      </c>
      <c r="C1" s="107" t="s">
        <v>717</v>
      </c>
      <c r="D1" s="108" t="s">
        <v>718</v>
      </c>
      <c r="E1" s="85" t="s">
        <v>21</v>
      </c>
      <c r="F1" s="86" t="s">
        <v>48</v>
      </c>
      <c r="G1" s="109" t="s">
        <v>713</v>
      </c>
      <c r="H1" s="86" t="s">
        <v>714</v>
      </c>
      <c r="I1" s="86" t="s">
        <v>715</v>
      </c>
      <c r="J1" s="86" t="s">
        <v>716</v>
      </c>
      <c r="K1" s="86" t="s">
        <v>719</v>
      </c>
      <c r="L1" s="114" t="s">
        <v>720</v>
      </c>
      <c r="M1" s="76" t="s">
        <v>845</v>
      </c>
      <c r="N1" s="2" t="s">
        <v>42</v>
      </c>
      <c r="O1" s="2" t="s">
        <v>40</v>
      </c>
      <c r="P1" s="2" t="s">
        <v>853</v>
      </c>
      <c r="Q1" s="2" t="s">
        <v>854</v>
      </c>
      <c r="R1" s="2" t="s">
        <v>38</v>
      </c>
      <c r="S1" s="2" t="s">
        <v>37</v>
      </c>
    </row>
    <row r="2" spans="1:19" ht="16.149999999999999" customHeight="1" x14ac:dyDescent="0.25">
      <c r="G2" s="89"/>
      <c r="H2" s="89"/>
      <c r="I2" s="89"/>
    </row>
    <row r="3" spans="1:19" ht="16.149999999999999" customHeight="1" x14ac:dyDescent="0.25">
      <c r="A3" s="70" t="str">
        <f>subsample!D2</f>
        <v>Sub_Sampling_Sal_44409_1</v>
      </c>
      <c r="B3" s="70" t="s">
        <v>73</v>
      </c>
      <c r="C3" s="70" t="str">
        <f>RIGHT(G3,2)&amp;MID(G3,4,2)&amp;LEFT(G3,2)&amp;""&amp;I3&amp;"_"&amp;K3&amp;"_Batch_"&amp;J3&amp;"_Tube_"&amp;RIGHT(I3,2)</f>
        <v>250109S01_Sal_Batch_30_Tube_01</v>
      </c>
      <c r="D3" s="84" t="str">
        <f>RIGHT(G3,2)&amp;MID(G3,4,2)&amp;LEFT(G3,2)&amp;""&amp;I3&amp;"_"&amp;K3</f>
        <v>250109S01_Sal</v>
      </c>
      <c r="F3" s="70">
        <v>0</v>
      </c>
      <c r="G3" s="89" t="s">
        <v>823</v>
      </c>
      <c r="H3" s="89" t="s">
        <v>824</v>
      </c>
      <c r="I3" s="89" t="s">
        <v>721</v>
      </c>
      <c r="J3" s="70">
        <v>30</v>
      </c>
      <c r="K3" s="70" t="s">
        <v>825</v>
      </c>
      <c r="M3" s="4" t="s">
        <v>735</v>
      </c>
      <c r="N3" t="s">
        <v>737</v>
      </c>
      <c r="O3" s="66" t="s">
        <v>847</v>
      </c>
      <c r="P3" s="66" t="s">
        <v>618</v>
      </c>
      <c r="Q3" s="66">
        <v>250</v>
      </c>
      <c r="R3" t="s">
        <v>83</v>
      </c>
      <c r="S3" t="s">
        <v>71</v>
      </c>
    </row>
    <row r="4" spans="1:19" ht="16.149999999999999" customHeight="1" x14ac:dyDescent="0.25">
      <c r="A4" s="70" t="str">
        <f>subsample!D3</f>
        <v>Sub_Sampling_Sal_44409_2</v>
      </c>
      <c r="B4" s="70" t="s">
        <v>73</v>
      </c>
      <c r="C4" s="70" t="str">
        <f>RIGHT(G4,2)&amp;MID(G4,4,2)&amp;LEFT(G4,2)&amp;""&amp;I4&amp;"_"&amp;K4&amp;"_Batch_"&amp;J4&amp;"_Tube_"&amp;RIGHT(I4,2)</f>
        <v>250128S01_Sal_Batch_31_Tube_01</v>
      </c>
      <c r="D4" s="84" t="str">
        <f>RIGHT(G4,2)&amp;MID(G4,4,2)&amp;LEFT(G4,2)&amp;""&amp;I4&amp;"_"&amp;K4</f>
        <v>250128S01_Sal</v>
      </c>
      <c r="F4" s="70">
        <v>0</v>
      </c>
      <c r="G4" s="89" t="s">
        <v>826</v>
      </c>
      <c r="H4" s="89" t="s">
        <v>827</v>
      </c>
      <c r="I4" s="89" t="s">
        <v>721</v>
      </c>
      <c r="J4" s="70">
        <v>31</v>
      </c>
      <c r="K4" s="70" t="s">
        <v>825</v>
      </c>
      <c r="M4" s="4" t="s">
        <v>735</v>
      </c>
      <c r="N4" t="s">
        <v>737</v>
      </c>
      <c r="O4" s="66" t="s">
        <v>847</v>
      </c>
      <c r="P4" s="66" t="s">
        <v>618</v>
      </c>
      <c r="Q4" s="66">
        <v>250</v>
      </c>
      <c r="R4" t="s">
        <v>83</v>
      </c>
      <c r="S4" t="s">
        <v>71</v>
      </c>
    </row>
    <row r="5" spans="1:19" ht="16.149999999999999" customHeight="1" x14ac:dyDescent="0.25">
      <c r="A5" s="70" t="str">
        <f>subsample!D4</f>
        <v>Sub_Sampling_Sal_44409_3</v>
      </c>
      <c r="B5" s="70" t="s">
        <v>73</v>
      </c>
      <c r="C5" s="70" t="str">
        <f>RIGHT(G5,2)&amp;MID(G5,4,2)&amp;LEFT(G5,2)&amp;""&amp;I5&amp;"_"&amp;K5&amp;"_Batch_"&amp;J5&amp;"_Tube_"&amp;RIGHT(I5,2)</f>
        <v>250129S01_Sal_Batch_32_Tube_01</v>
      </c>
      <c r="D5" s="84" t="str">
        <f>RIGHT(G5,2)&amp;MID(G5,4,2)&amp;LEFT(G5,2)&amp;""&amp;I5&amp;"_"&amp;K5</f>
        <v>250129S01_Sal</v>
      </c>
      <c r="F5" s="70">
        <v>0</v>
      </c>
      <c r="G5" s="89" t="s">
        <v>828</v>
      </c>
      <c r="H5" s="89" t="s">
        <v>829</v>
      </c>
      <c r="I5" s="89" t="s">
        <v>721</v>
      </c>
      <c r="J5" s="70">
        <v>32</v>
      </c>
      <c r="K5" s="70" t="s">
        <v>825</v>
      </c>
      <c r="M5" s="4" t="s">
        <v>735</v>
      </c>
      <c r="N5" t="s">
        <v>737</v>
      </c>
      <c r="O5" s="66" t="s">
        <v>847</v>
      </c>
      <c r="P5" s="66" t="s">
        <v>618</v>
      </c>
      <c r="Q5" s="66">
        <v>250</v>
      </c>
      <c r="R5" t="s">
        <v>83</v>
      </c>
      <c r="S5" t="s">
        <v>71</v>
      </c>
    </row>
    <row r="6" spans="1:19" ht="16.149999999999999" customHeight="1" x14ac:dyDescent="0.25">
      <c r="G6" s="89"/>
      <c r="H6" s="89"/>
      <c r="I6" s="89"/>
      <c r="P6" s="66"/>
    </row>
    <row r="7" spans="1:19" ht="16.149999999999999" customHeight="1" x14ac:dyDescent="0.25">
      <c r="A7" s="70" t="s">
        <v>73</v>
      </c>
      <c r="B7" s="70" t="s">
        <v>73</v>
      </c>
      <c r="C7" s="70" t="str">
        <f>RIGHT(G7,2)&amp;MID(G7,4,2)&amp;LEFT(G7,2)&amp;""&amp;I7&amp;"_"&amp;K7&amp;"_Batch_"&amp;J7&amp;"_Tube_"&amp;RIGHT(I7,2)</f>
        <v>250109S02_MixAA_Batch_30_Tube_02</v>
      </c>
      <c r="D7" s="84" t="str">
        <f>RIGHT(G7,2)&amp;MID(G7,4,2)&amp;LEFT(G7,2)&amp;""&amp;I7&amp;"_"&amp;K7</f>
        <v>250109S02_MixAA</v>
      </c>
      <c r="F7" s="70">
        <v>1</v>
      </c>
      <c r="G7" s="89" t="s">
        <v>823</v>
      </c>
      <c r="H7" s="89" t="s">
        <v>824</v>
      </c>
      <c r="I7" s="89" t="s">
        <v>722</v>
      </c>
      <c r="J7" s="70">
        <v>30</v>
      </c>
      <c r="K7" s="70" t="s">
        <v>833</v>
      </c>
      <c r="L7" s="117" t="s">
        <v>846</v>
      </c>
      <c r="M7" s="4" t="s">
        <v>735</v>
      </c>
      <c r="N7" t="s">
        <v>737</v>
      </c>
      <c r="O7" s="66" t="s">
        <v>847</v>
      </c>
      <c r="P7" s="66" t="s">
        <v>618</v>
      </c>
      <c r="Q7" s="66">
        <v>100</v>
      </c>
      <c r="R7" t="s">
        <v>83</v>
      </c>
      <c r="S7" t="s">
        <v>71</v>
      </c>
    </row>
    <row r="8" spans="1:19" ht="16.149999999999999" customHeight="1" x14ac:dyDescent="0.25">
      <c r="A8" s="70" t="s">
        <v>73</v>
      </c>
      <c r="B8" s="70" t="s">
        <v>73</v>
      </c>
      <c r="C8" s="70" t="str">
        <f>RIGHT(G8,2)&amp;MID(G8,4,2)&amp;LEFT(G8,2)&amp;""&amp;I8&amp;"_"&amp;K8&amp;"_Batch_"&amp;J8&amp;"_Tube_"&amp;RIGHT(I8,2)</f>
        <v>250128S02_MixAA_Batch_31_Tube_02</v>
      </c>
      <c r="D8" s="84" t="str">
        <f>RIGHT(G8,2)&amp;MID(G8,4,2)&amp;LEFT(G8,2)&amp;""&amp;I8&amp;"_"&amp;K8</f>
        <v>250128S02_MixAA</v>
      </c>
      <c r="F8" s="70">
        <v>1</v>
      </c>
      <c r="G8" s="89" t="s">
        <v>826</v>
      </c>
      <c r="H8" s="89" t="s">
        <v>827</v>
      </c>
      <c r="I8" s="89" t="s">
        <v>722</v>
      </c>
      <c r="J8" s="70">
        <v>31</v>
      </c>
      <c r="K8" s="70" t="s">
        <v>833</v>
      </c>
      <c r="L8" s="117" t="s">
        <v>846</v>
      </c>
      <c r="M8" s="4" t="s">
        <v>735</v>
      </c>
      <c r="N8" t="s">
        <v>737</v>
      </c>
      <c r="O8" s="66" t="s">
        <v>847</v>
      </c>
      <c r="P8" s="66" t="s">
        <v>618</v>
      </c>
      <c r="Q8" s="66">
        <v>100</v>
      </c>
      <c r="R8" t="s">
        <v>83</v>
      </c>
      <c r="S8" t="s">
        <v>71</v>
      </c>
    </row>
    <row r="9" spans="1:19" ht="16.149999999999999" customHeight="1" x14ac:dyDescent="0.25">
      <c r="A9" s="70" t="s">
        <v>73</v>
      </c>
      <c r="B9" s="70" t="s">
        <v>73</v>
      </c>
      <c r="C9" s="70" t="str">
        <f>RIGHT(G9,2)&amp;MID(G9,4,2)&amp;LEFT(G9,2)&amp;""&amp;I9&amp;"_"&amp;K9&amp;"_Batch_"&amp;J9&amp;"_Tube_"&amp;RIGHT(I9,2)</f>
        <v>250129S02_MixAA_Batch_32_Tube_02</v>
      </c>
      <c r="D9" s="84" t="str">
        <f>RIGHT(G9,2)&amp;MID(G9,4,2)&amp;LEFT(G9,2)&amp;""&amp;I9&amp;"_"&amp;K9</f>
        <v>250129S02_MixAA</v>
      </c>
      <c r="F9" s="70">
        <v>1</v>
      </c>
      <c r="G9" s="89" t="s">
        <v>828</v>
      </c>
      <c r="H9" s="89" t="s">
        <v>829</v>
      </c>
      <c r="I9" s="89" t="s">
        <v>722</v>
      </c>
      <c r="J9" s="70">
        <v>32</v>
      </c>
      <c r="K9" s="70" t="s">
        <v>833</v>
      </c>
      <c r="L9" s="117" t="s">
        <v>846</v>
      </c>
      <c r="M9" s="4" t="s">
        <v>735</v>
      </c>
      <c r="N9" t="s">
        <v>737</v>
      </c>
      <c r="O9" s="66" t="s">
        <v>847</v>
      </c>
      <c r="P9" s="66" t="s">
        <v>618</v>
      </c>
      <c r="Q9" s="66"/>
      <c r="R9" t="s">
        <v>83</v>
      </c>
      <c r="S9" t="s">
        <v>71</v>
      </c>
    </row>
    <row r="10" spans="1:19" ht="16.149999999999999" customHeight="1" x14ac:dyDescent="0.25">
      <c r="G10" s="89"/>
      <c r="H10" s="89"/>
      <c r="I10" s="89"/>
      <c r="P10" s="66"/>
    </row>
    <row r="11" spans="1:19" ht="16.149999999999999" customHeight="1" x14ac:dyDescent="0.25">
      <c r="A11" s="70" t="str">
        <f>subsample!D8</f>
        <v>Sub_Sampling_Phy_44741_4</v>
      </c>
      <c r="B11" s="70" t="s">
        <v>73</v>
      </c>
      <c r="C11" s="70" t="str">
        <f>RIGHT(G11,2)&amp;MID(G11,4,2)&amp;LEFT(G11,2)&amp;""&amp;I11&amp;"_"&amp;K11&amp;"_Batch_"&amp;J11&amp;"_Tube_"&amp;RIGHT(I11,2)</f>
        <v>250109S06_Pk_Batch_30_Tube_06</v>
      </c>
      <c r="D11" s="84" t="str">
        <f>RIGHT(G11,2)&amp;MID(G11,4,2)&amp;LEFT(G11,2)&amp;""&amp;I11&amp;"_"&amp;K11</f>
        <v>250109S06_Pk</v>
      </c>
      <c r="F11" s="70">
        <v>0</v>
      </c>
      <c r="G11" s="89" t="s">
        <v>823</v>
      </c>
      <c r="H11" s="89" t="s">
        <v>824</v>
      </c>
      <c r="I11" s="70" t="s">
        <v>726</v>
      </c>
      <c r="J11" s="70">
        <v>30</v>
      </c>
      <c r="K11" s="70" t="s">
        <v>832</v>
      </c>
      <c r="M11" s="4" t="s">
        <v>735</v>
      </c>
      <c r="N11" t="s">
        <v>737</v>
      </c>
      <c r="O11" s="66" t="s">
        <v>847</v>
      </c>
      <c r="P11" s="66" t="s">
        <v>618</v>
      </c>
      <c r="Q11" s="66">
        <v>75</v>
      </c>
      <c r="R11" t="s">
        <v>83</v>
      </c>
      <c r="S11" t="s">
        <v>71</v>
      </c>
    </row>
    <row r="12" spans="1:19" ht="16.149999999999999" customHeight="1" x14ac:dyDescent="0.25">
      <c r="P12" s="66"/>
    </row>
    <row r="13" spans="1:19" ht="16.149999999999999" customHeight="1" x14ac:dyDescent="0.25">
      <c r="A13" s="70" t="str">
        <f>subsample!D17</f>
        <v>Sub_Sampling_Zoo_44746_2</v>
      </c>
      <c r="B13" s="70" t="s">
        <v>73</v>
      </c>
      <c r="C13" s="70" t="str">
        <f>RIGHT(G13,2)&amp;MID(G13,4,2)&amp;LEFT(G13,2)&amp;""&amp;I13&amp;"_"&amp;K13&amp;"_Batch_"&amp;J13&amp;"_Tube_"&amp;RIGHT(I13,2)</f>
        <v>250109S05_Zk_Batch_30_Tube_05</v>
      </c>
      <c r="D13" s="84" t="str">
        <f>RIGHT(G13,2)&amp;MID(G13,4,2)&amp;LEFT(G13,2)&amp;""&amp;I13&amp;"_"&amp;K13</f>
        <v>250109S05_Zk</v>
      </c>
      <c r="F13" s="70">
        <v>0</v>
      </c>
      <c r="G13" s="70" t="s">
        <v>823</v>
      </c>
      <c r="H13" s="70" t="s">
        <v>822</v>
      </c>
      <c r="I13" s="70" t="s">
        <v>725</v>
      </c>
      <c r="J13" s="70">
        <v>30</v>
      </c>
      <c r="K13" s="70" t="s">
        <v>831</v>
      </c>
      <c r="M13" s="4" t="s">
        <v>735</v>
      </c>
      <c r="N13" t="s">
        <v>737</v>
      </c>
      <c r="O13" s="66" t="s">
        <v>847</v>
      </c>
      <c r="P13" s="66" t="s">
        <v>618</v>
      </c>
      <c r="Q13" s="66">
        <v>75</v>
      </c>
      <c r="R13" t="s">
        <v>83</v>
      </c>
      <c r="S13" t="s">
        <v>71</v>
      </c>
    </row>
    <row r="14" spans="1:19" ht="16.149999999999999" customHeight="1" x14ac:dyDescent="0.25">
      <c r="A14" s="70" t="str">
        <f>subsample!D18</f>
        <v>Sub_Sampling_Zoo_44746_3</v>
      </c>
      <c r="B14" s="70" t="s">
        <v>73</v>
      </c>
      <c r="C14" s="70" t="str">
        <f>RIGHT(G14,2)&amp;MID(G14,4,2)&amp;LEFT(G14,2)&amp;""&amp;I14&amp;"_"&amp;K14&amp;"_Batch_"&amp;J14&amp;"_Tube_"&amp;RIGHT(I14,2)</f>
        <v>250128S07_Zk_Batch_31_Tube_07</v>
      </c>
      <c r="D14" s="84" t="str">
        <f>RIGHT(G14,2)&amp;MID(G14,4,2)&amp;LEFT(G14,2)&amp;""&amp;I14&amp;"_"&amp;K14</f>
        <v>250128S07_Zk</v>
      </c>
      <c r="F14" s="70">
        <v>0</v>
      </c>
      <c r="G14" s="89" t="s">
        <v>826</v>
      </c>
      <c r="H14" s="89" t="s">
        <v>827</v>
      </c>
      <c r="I14" s="70" t="s">
        <v>727</v>
      </c>
      <c r="J14" s="70">
        <v>31</v>
      </c>
      <c r="K14" s="70" t="s">
        <v>831</v>
      </c>
      <c r="M14" s="4" t="s">
        <v>735</v>
      </c>
      <c r="N14" t="s">
        <v>737</v>
      </c>
      <c r="O14" s="66" t="s">
        <v>847</v>
      </c>
      <c r="P14" s="66" t="s">
        <v>618</v>
      </c>
      <c r="Q14" s="66">
        <v>50</v>
      </c>
      <c r="R14" t="s">
        <v>83</v>
      </c>
      <c r="S14" t="s">
        <v>71</v>
      </c>
    </row>
    <row r="15" spans="1:19" ht="16.149999999999999" customHeight="1" x14ac:dyDescent="0.25">
      <c r="A15" s="70" t="str">
        <f>subsample!D19</f>
        <v>Sub_Sampling_Zoo_44746_4</v>
      </c>
      <c r="B15" s="70" t="s">
        <v>73</v>
      </c>
      <c r="C15" s="70" t="str">
        <f>RIGHT(G15,2)&amp;MID(G15,4,2)&amp;LEFT(G15,2)&amp;""&amp;I15&amp;"_"&amp;K15&amp;"_Batch_"&amp;J15&amp;"_Tube_"&amp;RIGHT(I15,2)</f>
        <v>250129S05_Zk_Batch_32_Tube_05</v>
      </c>
      <c r="D15" s="84" t="str">
        <f>RIGHT(G15,2)&amp;MID(G15,4,2)&amp;LEFT(G15,2)&amp;""&amp;I15&amp;"_"&amp;K15</f>
        <v>250129S05_Zk</v>
      </c>
      <c r="F15" s="70">
        <v>0</v>
      </c>
      <c r="G15" s="89" t="s">
        <v>828</v>
      </c>
      <c r="H15" s="89" t="s">
        <v>829</v>
      </c>
      <c r="I15" s="70" t="s">
        <v>725</v>
      </c>
      <c r="J15" s="70">
        <v>32</v>
      </c>
      <c r="K15" s="70" t="s">
        <v>831</v>
      </c>
      <c r="M15" s="4" t="s">
        <v>735</v>
      </c>
      <c r="N15" t="s">
        <v>737</v>
      </c>
      <c r="O15" s="66" t="s">
        <v>847</v>
      </c>
      <c r="P15" s="66" t="s">
        <v>618</v>
      </c>
      <c r="Q15" s="66">
        <v>50</v>
      </c>
      <c r="R15" t="s">
        <v>83</v>
      </c>
      <c r="S15" t="s">
        <v>71</v>
      </c>
    </row>
    <row r="16" spans="1:19" ht="16.149999999999999" customHeight="1" x14ac:dyDescent="0.25">
      <c r="A16" s="70" t="str">
        <f>subsample!D20</f>
        <v>Sub_Sampling_Zoo_44746_5</v>
      </c>
      <c r="B16" s="70" t="s">
        <v>73</v>
      </c>
      <c r="C16" s="70" t="str">
        <f>RIGHT(G16,2)&amp;MID(G16,4,2)&amp;LEFT(G16,2)&amp;""&amp;I16&amp;"_"&amp;K16&amp;"_Batch_"&amp;J16&amp;"_Tube_"&amp;RIGHT(I16,2)</f>
        <v>250129S06_Zk_Batch_32_Tube_06</v>
      </c>
      <c r="D16" s="84" t="str">
        <f>RIGHT(G16,2)&amp;MID(G16,4,2)&amp;LEFT(G16,2)&amp;""&amp;I16&amp;"_"&amp;K16</f>
        <v>250129S06_Zk</v>
      </c>
      <c r="F16" s="70">
        <v>0</v>
      </c>
      <c r="G16" s="89" t="s">
        <v>828</v>
      </c>
      <c r="H16" s="89" t="s">
        <v>829</v>
      </c>
      <c r="I16" s="70" t="s">
        <v>726</v>
      </c>
      <c r="J16" s="70">
        <v>32</v>
      </c>
      <c r="K16" s="70" t="s">
        <v>831</v>
      </c>
      <c r="M16" s="4" t="s">
        <v>735</v>
      </c>
      <c r="N16" t="s">
        <v>737</v>
      </c>
      <c r="O16" s="66" t="s">
        <v>847</v>
      </c>
      <c r="P16" s="66" t="s">
        <v>618</v>
      </c>
      <c r="Q16" s="66">
        <v>50</v>
      </c>
      <c r="R16" t="s">
        <v>83</v>
      </c>
      <c r="S16" t="s">
        <v>71</v>
      </c>
    </row>
    <row r="17" spans="1:19" ht="16.149999999999999" customHeight="1" x14ac:dyDescent="0.25">
      <c r="P17" s="66"/>
    </row>
    <row r="18" spans="1:19" ht="16.149999999999999" customHeight="1" x14ac:dyDescent="0.25">
      <c r="A18" s="70" t="str">
        <f>subsample!D38</f>
        <v>Sub_Sampling_Myt_44749_2</v>
      </c>
      <c r="B18" s="70" t="s">
        <v>73</v>
      </c>
      <c r="C18" s="70" t="str">
        <f>RIGHT(G18,2)&amp;MID(G18,4,2)&amp;LEFT(G18,2)&amp;""&amp;I18&amp;"_"&amp;K18&amp;"_Batch_"&amp;J18&amp;"_Tube_"&amp;RIGHT(I18,2)</f>
        <v>250109S03_Mu_Batch_30_Tube_03</v>
      </c>
      <c r="D18" s="84" t="str">
        <f>RIGHT(G18,2)&amp;MID(G18,4,2)&amp;LEFT(G18,2)&amp;""&amp;I18&amp;"_"&amp;K18</f>
        <v>250109S03_Mu</v>
      </c>
      <c r="F18" s="70">
        <v>0</v>
      </c>
      <c r="G18" s="70" t="s">
        <v>823</v>
      </c>
      <c r="H18" s="70" t="s">
        <v>822</v>
      </c>
      <c r="I18" s="70" t="s">
        <v>723</v>
      </c>
      <c r="J18" s="70">
        <v>30</v>
      </c>
      <c r="K18" s="70" t="s">
        <v>835</v>
      </c>
      <c r="M18" s="4" t="s">
        <v>735</v>
      </c>
      <c r="N18" t="s">
        <v>737</v>
      </c>
      <c r="O18" s="66" t="s">
        <v>847</v>
      </c>
      <c r="P18" s="66" t="s">
        <v>618</v>
      </c>
      <c r="Q18" s="66">
        <v>50</v>
      </c>
      <c r="R18" t="s">
        <v>83</v>
      </c>
      <c r="S18" t="s">
        <v>71</v>
      </c>
    </row>
    <row r="19" spans="1:19" ht="16.149999999999999" customHeight="1" x14ac:dyDescent="0.25">
      <c r="A19" s="70" t="str">
        <f>subsample!D39</f>
        <v>Sub_Sampling_Myt_44749_3</v>
      </c>
      <c r="B19" s="70" t="s">
        <v>73</v>
      </c>
      <c r="C19" s="70" t="str">
        <f>RIGHT(G19,2)&amp;MID(G19,4,2)&amp;LEFT(G19,2)&amp;""&amp;I19&amp;"_"&amp;K19&amp;"_Batch_"&amp;J19&amp;"_Tube_"&amp;RIGHT(I19,2)</f>
        <v>250128S03_Mu_Batch_31_Tube_03</v>
      </c>
      <c r="D19" s="84" t="str">
        <f>RIGHT(G19,2)&amp;MID(G19,4,2)&amp;LEFT(G19,2)&amp;""&amp;I19&amp;"_"&amp;K19</f>
        <v>250128S03_Mu</v>
      </c>
      <c r="F19" s="70">
        <v>0</v>
      </c>
      <c r="G19" s="89" t="s">
        <v>826</v>
      </c>
      <c r="H19" s="89" t="s">
        <v>827</v>
      </c>
      <c r="I19" s="70" t="s">
        <v>723</v>
      </c>
      <c r="J19" s="70">
        <v>31</v>
      </c>
      <c r="K19" s="70" t="s">
        <v>835</v>
      </c>
      <c r="M19" s="4" t="s">
        <v>735</v>
      </c>
      <c r="N19" t="s">
        <v>737</v>
      </c>
      <c r="O19" s="66" t="s">
        <v>847</v>
      </c>
      <c r="P19" s="66" t="s">
        <v>618</v>
      </c>
      <c r="Q19" s="66">
        <v>50</v>
      </c>
      <c r="R19" t="s">
        <v>83</v>
      </c>
      <c r="S19" t="s">
        <v>71</v>
      </c>
    </row>
    <row r="20" spans="1:19" ht="16.149999999999999" customHeight="1" x14ac:dyDescent="0.25">
      <c r="A20" s="70" t="str">
        <f>subsample!D40</f>
        <v>Sub_Sampling_Myt_44749_4</v>
      </c>
      <c r="B20" s="70" t="s">
        <v>73</v>
      </c>
      <c r="C20" s="70" t="str">
        <f>RIGHT(G20,2)&amp;MID(G20,4,2)&amp;LEFT(G20,2)&amp;""&amp;I20&amp;"_"&amp;K20&amp;"_Batch_"&amp;J20&amp;"_Tube_"&amp;RIGHT(I20,2)</f>
        <v>250128S04_Mu_Batch_31_Tube_04</v>
      </c>
      <c r="D20" s="84" t="str">
        <f>RIGHT(G20,2)&amp;MID(G20,4,2)&amp;LEFT(G20,2)&amp;""&amp;I20&amp;"_"&amp;K20</f>
        <v>250128S04_Mu</v>
      </c>
      <c r="F20" s="70">
        <v>0</v>
      </c>
      <c r="G20" s="89" t="s">
        <v>826</v>
      </c>
      <c r="H20" s="89" t="s">
        <v>827</v>
      </c>
      <c r="I20" s="70" t="s">
        <v>724</v>
      </c>
      <c r="J20" s="70">
        <v>31</v>
      </c>
      <c r="K20" s="70" t="s">
        <v>835</v>
      </c>
      <c r="M20" s="4" t="s">
        <v>735</v>
      </c>
      <c r="N20" t="s">
        <v>737</v>
      </c>
      <c r="O20" s="66" t="s">
        <v>847</v>
      </c>
      <c r="P20" s="66" t="s">
        <v>618</v>
      </c>
      <c r="Q20" s="66">
        <v>50</v>
      </c>
      <c r="R20" t="s">
        <v>83</v>
      </c>
      <c r="S20" t="s">
        <v>71</v>
      </c>
    </row>
    <row r="21" spans="1:19" ht="16.149999999999999" customHeight="1" x14ac:dyDescent="0.25">
      <c r="A21" s="70" t="str">
        <f>subsample!D41</f>
        <v>Sub_Sampling_Myt_44749_5</v>
      </c>
      <c r="B21" s="70" t="s">
        <v>73</v>
      </c>
      <c r="C21" s="70" t="str">
        <f>RIGHT(G21,2)&amp;MID(G21,4,2)&amp;LEFT(G21,2)&amp;""&amp;I21&amp;"_"&amp;K21&amp;"_Batch_"&amp;J21&amp;"_Tube_"&amp;RIGHT(I21,2)</f>
        <v>250129S03_Mu_Batch_32_Tube_03</v>
      </c>
      <c r="D21" s="84" t="str">
        <f>RIGHT(G21,2)&amp;MID(G21,4,2)&amp;LEFT(G21,2)&amp;""&amp;I21&amp;"_"&amp;K21</f>
        <v>250129S03_Mu</v>
      </c>
      <c r="F21" s="70">
        <v>0</v>
      </c>
      <c r="G21" s="89" t="s">
        <v>828</v>
      </c>
      <c r="H21" s="89" t="s">
        <v>829</v>
      </c>
      <c r="I21" s="70" t="s">
        <v>723</v>
      </c>
      <c r="J21" s="70">
        <v>32</v>
      </c>
      <c r="K21" s="70" t="s">
        <v>835</v>
      </c>
      <c r="M21" s="4" t="s">
        <v>735</v>
      </c>
      <c r="N21" t="s">
        <v>737</v>
      </c>
      <c r="O21" s="66" t="s">
        <v>847</v>
      </c>
      <c r="P21" s="66" t="s">
        <v>618</v>
      </c>
      <c r="Q21" s="66">
        <v>50</v>
      </c>
      <c r="R21" t="s">
        <v>83</v>
      </c>
      <c r="S21" t="s">
        <v>71</v>
      </c>
    </row>
    <row r="22" spans="1:19" ht="16.149999999999999" customHeight="1" x14ac:dyDescent="0.25">
      <c r="P22" s="66"/>
    </row>
    <row r="23" spans="1:19" ht="16.149999999999999" customHeight="1" x14ac:dyDescent="0.25">
      <c r="A23" s="70" t="str">
        <f>subsample!D60</f>
        <v>Sub_Sampling_Met_44678_2</v>
      </c>
      <c r="B23" s="70" t="s">
        <v>73</v>
      </c>
      <c r="C23" s="70" t="str">
        <f>RIGHT(G23,2)&amp;MID(G23,4,2)&amp;LEFT(G23,2)&amp;""&amp;I23&amp;"_"&amp;K23&amp;"_Batch_"&amp;J23&amp;"_Tube_"&amp;RIGHT(I23,2)</f>
        <v>250109S04_Me_Batch_30_Tube_04</v>
      </c>
      <c r="D23" s="84" t="str">
        <f>RIGHT(G23,2)&amp;MID(G23,4,2)&amp;LEFT(G23,2)&amp;""&amp;I23&amp;"_"&amp;K23</f>
        <v>250109S04_Me</v>
      </c>
      <c r="F23" s="70">
        <v>0</v>
      </c>
      <c r="G23" s="70" t="s">
        <v>823</v>
      </c>
      <c r="H23" s="70" t="s">
        <v>822</v>
      </c>
      <c r="I23" s="70" t="s">
        <v>724</v>
      </c>
      <c r="J23" s="70">
        <v>30</v>
      </c>
      <c r="K23" s="70" t="s">
        <v>836</v>
      </c>
      <c r="M23" s="4" t="s">
        <v>735</v>
      </c>
      <c r="N23" t="s">
        <v>737</v>
      </c>
      <c r="O23" s="66" t="s">
        <v>847</v>
      </c>
      <c r="P23" s="66" t="s">
        <v>618</v>
      </c>
      <c r="Q23" s="66">
        <v>50</v>
      </c>
      <c r="R23" t="s">
        <v>83</v>
      </c>
      <c r="S23" t="s">
        <v>71</v>
      </c>
    </row>
    <row r="24" spans="1:19" ht="16.149999999999999" customHeight="1" x14ac:dyDescent="0.25">
      <c r="A24" s="70" t="str">
        <f>subsample!D61</f>
        <v>Sub_Sampling_Met_44678_3</v>
      </c>
      <c r="B24" s="70" t="s">
        <v>73</v>
      </c>
      <c r="C24" s="70" t="str">
        <f>RIGHT(G24,2)&amp;MID(G24,4,2)&amp;LEFT(G24,2)&amp;""&amp;I24&amp;"_"&amp;K24&amp;"_Batch_"&amp;J24&amp;"_Tube_"&amp;RIGHT(I24,2)</f>
        <v>250128S05_Me_Batch_31_Tube_05</v>
      </c>
      <c r="D24" s="84" t="str">
        <f>RIGHT(G24,2)&amp;MID(G24,4,2)&amp;LEFT(G24,2)&amp;""&amp;I24&amp;"_"&amp;K24</f>
        <v>250128S05_Me</v>
      </c>
      <c r="F24" s="70">
        <v>0</v>
      </c>
      <c r="G24" s="89" t="s">
        <v>826</v>
      </c>
      <c r="H24" s="89" t="s">
        <v>827</v>
      </c>
      <c r="I24" s="70" t="s">
        <v>725</v>
      </c>
      <c r="J24" s="70">
        <v>31</v>
      </c>
      <c r="K24" s="70" t="s">
        <v>836</v>
      </c>
      <c r="M24" s="4" t="s">
        <v>735</v>
      </c>
      <c r="N24" t="s">
        <v>737</v>
      </c>
      <c r="O24" s="66" t="s">
        <v>847</v>
      </c>
      <c r="P24" s="66" t="s">
        <v>618</v>
      </c>
      <c r="Q24" s="66">
        <v>50</v>
      </c>
      <c r="R24" t="s">
        <v>83</v>
      </c>
      <c r="S24" t="s">
        <v>71</v>
      </c>
    </row>
    <row r="25" spans="1:19" ht="16.149999999999999" customHeight="1" x14ac:dyDescent="0.25">
      <c r="A25" s="70" t="str">
        <f>subsample!D62</f>
        <v>Sub_Sampling_Met_44678_4</v>
      </c>
      <c r="B25" s="70" t="s">
        <v>73</v>
      </c>
      <c r="C25" s="70" t="str">
        <f>RIGHT(G25,2)&amp;MID(G25,4,2)&amp;LEFT(G25,2)&amp;""&amp;I25&amp;"_"&amp;K25&amp;"_Batch_"&amp;J25&amp;"_Tube_"&amp;RIGHT(I25,2)</f>
        <v>250128S06_Me_Batch_31_Tube_06</v>
      </c>
      <c r="D25" s="84" t="str">
        <f>RIGHT(G25,2)&amp;MID(G25,4,2)&amp;LEFT(G25,2)&amp;""&amp;I25&amp;"_"&amp;K25</f>
        <v>250128S06_Me</v>
      </c>
      <c r="F25" s="70">
        <v>0</v>
      </c>
      <c r="G25" s="89" t="s">
        <v>826</v>
      </c>
      <c r="H25" s="89" t="s">
        <v>827</v>
      </c>
      <c r="I25" s="70" t="s">
        <v>726</v>
      </c>
      <c r="J25" s="70">
        <v>31</v>
      </c>
      <c r="K25" s="70" t="s">
        <v>836</v>
      </c>
      <c r="L25" s="115"/>
      <c r="M25" s="4" t="s">
        <v>735</v>
      </c>
      <c r="N25" t="s">
        <v>737</v>
      </c>
      <c r="O25" s="66" t="s">
        <v>847</v>
      </c>
      <c r="P25" s="66" t="s">
        <v>618</v>
      </c>
      <c r="Q25" s="66">
        <v>50</v>
      </c>
      <c r="R25" t="s">
        <v>83</v>
      </c>
      <c r="S25" t="s">
        <v>71</v>
      </c>
    </row>
    <row r="26" spans="1:19" ht="16.149999999999999" customHeight="1" x14ac:dyDescent="0.25">
      <c r="A26" s="70" t="str">
        <f>subsample!D63</f>
        <v>Sub_Sampling_Met_44678_5</v>
      </c>
      <c r="B26" s="70" t="s">
        <v>73</v>
      </c>
      <c r="C26" s="70" t="str">
        <f>RIGHT(G26,2)&amp;MID(G26,4,2)&amp;LEFT(G26,2)&amp;""&amp;I26&amp;"_"&amp;K26&amp;"_Batch_"&amp;J26&amp;"_Tube_"&amp;RIGHT(I26,2)</f>
        <v>250129S04_Me_Batch_32_Tube_04</v>
      </c>
      <c r="D26" s="84" t="str">
        <f>RIGHT(G26,2)&amp;MID(G26,4,2)&amp;LEFT(G26,2)&amp;""&amp;I26&amp;"_"&amp;K26</f>
        <v>250129S04_Me</v>
      </c>
      <c r="F26" s="70">
        <v>0</v>
      </c>
      <c r="G26" s="89" t="s">
        <v>828</v>
      </c>
      <c r="H26" s="89" t="s">
        <v>829</v>
      </c>
      <c r="I26" s="70" t="s">
        <v>724</v>
      </c>
      <c r="J26" s="70">
        <v>32</v>
      </c>
      <c r="K26" s="70" t="s">
        <v>836</v>
      </c>
      <c r="L26" s="115"/>
      <c r="M26" s="4" t="s">
        <v>735</v>
      </c>
      <c r="N26" t="s">
        <v>737</v>
      </c>
      <c r="O26" s="66" t="s">
        <v>847</v>
      </c>
      <c r="P26" s="66" t="s">
        <v>618</v>
      </c>
      <c r="Q26" s="66">
        <v>50</v>
      </c>
      <c r="R26" t="s">
        <v>83</v>
      </c>
      <c r="S26" t="s">
        <v>71</v>
      </c>
    </row>
    <row r="27" spans="1:19" ht="16.149999999999999" customHeight="1" x14ac:dyDescent="0.25">
      <c r="A27" s="80"/>
      <c r="B27" s="80"/>
      <c r="P27" s="66"/>
    </row>
    <row r="28" spans="1:19" x14ac:dyDescent="0.25">
      <c r="A28" s="70" t="s">
        <v>73</v>
      </c>
      <c r="B28" s="70" t="str">
        <f>artificial_sample!E3</f>
        <v>Mix_Myt_44749_33_Met_44678_33_Zoo_44746_33</v>
      </c>
      <c r="C28" s="70" t="str">
        <f t="shared" ref="C28" si="0">RIGHT(G28,2)&amp;MID(G28,4,2)&amp;LEFT(G28,2)&amp;""&amp;I28&amp;"_"&amp;K28&amp;"_Batch_"&amp;J28&amp;"_Tube_"&amp;RIGHT(I28,2)</f>
        <v>250109S07_Mx_Batch_30_Tube_07</v>
      </c>
      <c r="D28" s="84" t="str">
        <f t="shared" ref="D28" si="1">RIGHT(G28,2)&amp;MID(G28,4,2)&amp;LEFT(G28,2)&amp;""&amp;I28&amp;"_"&amp;K28</f>
        <v>250109S07_Mx</v>
      </c>
      <c r="F28" s="70">
        <v>1</v>
      </c>
      <c r="G28" s="70" t="s">
        <v>823</v>
      </c>
      <c r="H28" s="70" t="s">
        <v>822</v>
      </c>
      <c r="I28" s="70" t="s">
        <v>727</v>
      </c>
      <c r="J28" s="70">
        <v>30</v>
      </c>
      <c r="K28" s="70" t="s">
        <v>837</v>
      </c>
      <c r="M28" s="4" t="s">
        <v>735</v>
      </c>
      <c r="N28" t="s">
        <v>737</v>
      </c>
      <c r="O28" s="66" t="s">
        <v>847</v>
      </c>
      <c r="P28" s="66" t="s">
        <v>618</v>
      </c>
      <c r="Q28" s="66">
        <v>75</v>
      </c>
      <c r="R28" t="s">
        <v>83</v>
      </c>
      <c r="S28" t="s">
        <v>71</v>
      </c>
    </row>
    <row r="29" spans="1:19" x14ac:dyDescent="0.25">
      <c r="A29" s="70" t="s">
        <v>73</v>
      </c>
      <c r="B29" s="70" t="str">
        <f>artificial_sample!E7</f>
        <v>Mix_Myt_44749_33_Met_44678_33_Phy_44741_33</v>
      </c>
      <c r="C29" s="70" t="str">
        <f t="shared" ref="C29:C33" si="2">RIGHT(G29,2)&amp;MID(G29,4,2)&amp;LEFT(G29,2)&amp;""&amp;I29&amp;"_"&amp;K29&amp;"_Batch_"&amp;J29&amp;"_Tube_"&amp;RIGHT(I29,2)</f>
        <v>250109S08_Mx_Batch_30_Tube_08</v>
      </c>
      <c r="D29" s="84" t="str">
        <f t="shared" ref="D29:D33" si="3">RIGHT(G29,2)&amp;MID(G29,4,2)&amp;LEFT(G29,2)&amp;""&amp;I29&amp;"_"&amp;K29</f>
        <v>250109S08_Mx</v>
      </c>
      <c r="F29" s="70">
        <v>1</v>
      </c>
      <c r="G29" s="70" t="s">
        <v>823</v>
      </c>
      <c r="H29" s="70" t="s">
        <v>822</v>
      </c>
      <c r="I29" s="70" t="s">
        <v>728</v>
      </c>
      <c r="J29" s="70">
        <v>30</v>
      </c>
      <c r="K29" s="70" t="s">
        <v>837</v>
      </c>
      <c r="M29" s="4" t="s">
        <v>735</v>
      </c>
      <c r="N29" t="s">
        <v>737</v>
      </c>
      <c r="O29" s="66" t="s">
        <v>847</v>
      </c>
      <c r="P29" s="66" t="s">
        <v>618</v>
      </c>
      <c r="Q29" s="66">
        <v>100</v>
      </c>
      <c r="R29" t="s">
        <v>83</v>
      </c>
      <c r="S29" t="s">
        <v>71</v>
      </c>
    </row>
    <row r="30" spans="1:19" x14ac:dyDescent="0.25">
      <c r="A30" s="70" t="s">
        <v>73</v>
      </c>
      <c r="B30" s="70" t="str">
        <f>artificial_sample!E11</f>
        <v>Mix_Myt_44749_80_Phy_44741_10_Zoo_44746_10</v>
      </c>
      <c r="C30" s="70" t="str">
        <f t="shared" si="2"/>
        <v>250109S09_Mx_Batch_30_Tube_09</v>
      </c>
      <c r="D30" s="84" t="str">
        <f t="shared" si="3"/>
        <v>250109S09_Mx</v>
      </c>
      <c r="F30" s="70">
        <v>1</v>
      </c>
      <c r="G30" s="70" t="s">
        <v>823</v>
      </c>
      <c r="H30" s="70" t="s">
        <v>822</v>
      </c>
      <c r="I30" s="70" t="s">
        <v>729</v>
      </c>
      <c r="J30" s="70">
        <v>30</v>
      </c>
      <c r="K30" s="70" t="s">
        <v>837</v>
      </c>
      <c r="M30" s="4" t="s">
        <v>735</v>
      </c>
      <c r="N30" t="s">
        <v>737</v>
      </c>
      <c r="O30" s="66" t="s">
        <v>847</v>
      </c>
      <c r="P30" s="66" t="s">
        <v>618</v>
      </c>
      <c r="Q30" s="66">
        <v>250</v>
      </c>
      <c r="R30" t="s">
        <v>83</v>
      </c>
      <c r="S30" t="s">
        <v>71</v>
      </c>
    </row>
    <row r="31" spans="1:19" x14ac:dyDescent="0.25">
      <c r="A31" s="70" t="s">
        <v>73</v>
      </c>
      <c r="B31" s="70" t="str">
        <f>artificial_sample!E15</f>
        <v>Mix_Myt_44749_50_Phy_44741_50</v>
      </c>
      <c r="C31" s="70" t="str">
        <f t="shared" si="2"/>
        <v>250109S10_Mx_Batch_30_Tube_10</v>
      </c>
      <c r="D31" s="84" t="str">
        <f t="shared" si="3"/>
        <v>250109S10_Mx</v>
      </c>
      <c r="F31" s="70">
        <v>1</v>
      </c>
      <c r="G31" s="70" t="s">
        <v>823</v>
      </c>
      <c r="H31" s="70" t="s">
        <v>822</v>
      </c>
      <c r="I31" s="70" t="s">
        <v>730</v>
      </c>
      <c r="J31" s="70">
        <v>30</v>
      </c>
      <c r="K31" s="70" t="s">
        <v>837</v>
      </c>
      <c r="M31" s="4" t="s">
        <v>735</v>
      </c>
      <c r="N31" t="s">
        <v>737</v>
      </c>
      <c r="O31" s="66" t="s">
        <v>847</v>
      </c>
      <c r="P31" s="66" t="s">
        <v>618</v>
      </c>
      <c r="Q31" s="66">
        <v>50</v>
      </c>
      <c r="R31" t="s">
        <v>83</v>
      </c>
      <c r="S31" t="s">
        <v>71</v>
      </c>
    </row>
    <row r="32" spans="1:19" x14ac:dyDescent="0.25">
      <c r="A32" s="70" t="s">
        <v>73</v>
      </c>
      <c r="B32" s="70" t="str">
        <f>artificial_sample!E18</f>
        <v>Mix_Met_44678_20_Phy_44741_60_Zoo_44746_20</v>
      </c>
      <c r="C32" s="70" t="str">
        <f t="shared" si="2"/>
        <v>250109S11_Mx_Batch_30_Tube_11</v>
      </c>
      <c r="D32" s="84" t="str">
        <f t="shared" si="3"/>
        <v>250109S11_Mx</v>
      </c>
      <c r="F32" s="70">
        <v>1</v>
      </c>
      <c r="G32" s="70" t="s">
        <v>823</v>
      </c>
      <c r="H32" s="70" t="s">
        <v>822</v>
      </c>
      <c r="I32" s="70" t="s">
        <v>731</v>
      </c>
      <c r="J32" s="70">
        <v>30</v>
      </c>
      <c r="K32" s="70" t="s">
        <v>837</v>
      </c>
      <c r="M32" s="4" t="s">
        <v>735</v>
      </c>
      <c r="N32" t="s">
        <v>737</v>
      </c>
      <c r="O32" s="66" t="s">
        <v>847</v>
      </c>
      <c r="P32" s="66" t="s">
        <v>618</v>
      </c>
      <c r="Q32" s="66">
        <v>50</v>
      </c>
      <c r="R32" t="s">
        <v>83</v>
      </c>
      <c r="S32" t="s">
        <v>71</v>
      </c>
    </row>
    <row r="33" spans="1:19" x14ac:dyDescent="0.25">
      <c r="A33" s="70" t="s">
        <v>73</v>
      </c>
      <c r="B33" s="70" t="str">
        <f>artificial_sample!E22</f>
        <v>Mix_Myt_44749_25_Met_44678_25_Phy_44741_25_Zoo_44746_25</v>
      </c>
      <c r="C33" s="70" t="str">
        <f t="shared" si="2"/>
        <v>250109S12_Mx_Batch_30_Tube_12</v>
      </c>
      <c r="D33" s="84" t="str">
        <f t="shared" si="3"/>
        <v>250109S12_Mx</v>
      </c>
      <c r="F33" s="70">
        <v>1</v>
      </c>
      <c r="G33" s="70" t="s">
        <v>823</v>
      </c>
      <c r="H33" s="70" t="s">
        <v>822</v>
      </c>
      <c r="I33" s="70" t="s">
        <v>732</v>
      </c>
      <c r="J33" s="70">
        <v>30</v>
      </c>
      <c r="K33" s="70" t="s">
        <v>837</v>
      </c>
      <c r="M33" s="4" t="s">
        <v>735</v>
      </c>
      <c r="N33" t="s">
        <v>737</v>
      </c>
      <c r="O33" s="66" t="s">
        <v>847</v>
      </c>
      <c r="P33" s="66" t="s">
        <v>618</v>
      </c>
      <c r="Q33" s="66">
        <v>100</v>
      </c>
      <c r="R33" t="s">
        <v>83</v>
      </c>
      <c r="S33" t="s">
        <v>71</v>
      </c>
    </row>
    <row r="34" spans="1:19" x14ac:dyDescent="0.25">
      <c r="M34" s="4"/>
      <c r="N34"/>
      <c r="O34" s="66"/>
      <c r="P34" s="66"/>
      <c r="Q34" s="66"/>
      <c r="R34"/>
      <c r="S34"/>
    </row>
    <row r="35" spans="1:19" x14ac:dyDescent="0.25">
      <c r="A35" s="70" t="s">
        <v>73</v>
      </c>
      <c r="B35" s="70" t="str">
        <f>artificial_sample!E27</f>
        <v>Mix_Myt_44749_60_Met_44678_20_Zoo_44746_20</v>
      </c>
      <c r="C35" s="70" t="str">
        <f t="shared" ref="C35:C42" si="4">RIGHT(G35,2)&amp;MID(G35,4,2)&amp;LEFT(G35,2)&amp;""&amp;I35&amp;"_"&amp;K35&amp;"_Batch_"&amp;J35&amp;"_Tube_"&amp;RIGHT(I35,2)</f>
        <v>250128S08_Mx_Batch_31_Tube_08</v>
      </c>
      <c r="D35" s="84" t="str">
        <f t="shared" ref="D35:D42" si="5">RIGHT(G35,2)&amp;MID(G35,4,2)&amp;LEFT(G35,2)&amp;""&amp;I35&amp;"_"&amp;K35</f>
        <v>250128S08_Mx</v>
      </c>
      <c r="F35" s="70">
        <v>1</v>
      </c>
      <c r="G35" s="89" t="s">
        <v>826</v>
      </c>
      <c r="H35" s="89" t="s">
        <v>827</v>
      </c>
      <c r="I35" s="70" t="s">
        <v>728</v>
      </c>
      <c r="J35" s="70">
        <v>31</v>
      </c>
      <c r="K35" s="70" t="s">
        <v>837</v>
      </c>
      <c r="M35" s="4" t="s">
        <v>735</v>
      </c>
      <c r="N35" t="s">
        <v>737</v>
      </c>
      <c r="O35" s="66" t="s">
        <v>847</v>
      </c>
      <c r="P35" s="66" t="s">
        <v>618</v>
      </c>
      <c r="Q35" s="66">
        <v>100</v>
      </c>
      <c r="R35" t="s">
        <v>83</v>
      </c>
      <c r="S35" t="s">
        <v>71</v>
      </c>
    </row>
    <row r="36" spans="1:19" x14ac:dyDescent="0.25">
      <c r="A36" s="70" t="s">
        <v>73</v>
      </c>
      <c r="B36" s="70" t="str">
        <f>artificial_sample!E31</f>
        <v>Mix_Myt_44749_50_Met_44678_50</v>
      </c>
      <c r="C36" s="70" t="str">
        <f t="shared" si="4"/>
        <v>250128S09_Mx_Batch_31_Tube_09</v>
      </c>
      <c r="D36" s="84" t="str">
        <f t="shared" si="5"/>
        <v>250128S09_Mx</v>
      </c>
      <c r="F36" s="70">
        <v>1</v>
      </c>
      <c r="G36" s="89" t="s">
        <v>826</v>
      </c>
      <c r="H36" s="89" t="s">
        <v>827</v>
      </c>
      <c r="I36" s="70" t="s">
        <v>729</v>
      </c>
      <c r="J36" s="70">
        <v>31</v>
      </c>
      <c r="K36" s="70" t="s">
        <v>837</v>
      </c>
      <c r="M36" s="4" t="s">
        <v>735</v>
      </c>
      <c r="N36" t="s">
        <v>737</v>
      </c>
      <c r="O36" s="66" t="s">
        <v>847</v>
      </c>
      <c r="P36" s="66" t="s">
        <v>618</v>
      </c>
      <c r="Q36" s="66">
        <v>100</v>
      </c>
      <c r="R36" t="s">
        <v>83</v>
      </c>
      <c r="S36" t="s">
        <v>71</v>
      </c>
    </row>
    <row r="37" spans="1:19" x14ac:dyDescent="0.25">
      <c r="A37" s="70" t="s">
        <v>73</v>
      </c>
      <c r="B37" s="70" t="str">
        <f>artificial_sample!E34</f>
        <v>Mix_Myt_44749_50_Zoo_44746_50</v>
      </c>
      <c r="C37" s="70" t="str">
        <f t="shared" si="4"/>
        <v>250128S10_Mx_Batch_31_Tube_10</v>
      </c>
      <c r="D37" s="84" t="str">
        <f t="shared" si="5"/>
        <v>250128S10_Mx</v>
      </c>
      <c r="F37" s="70">
        <v>1</v>
      </c>
      <c r="G37" s="89" t="s">
        <v>826</v>
      </c>
      <c r="H37" s="89" t="s">
        <v>827</v>
      </c>
      <c r="I37" s="70" t="s">
        <v>730</v>
      </c>
      <c r="J37" s="70">
        <v>31</v>
      </c>
      <c r="K37" s="70" t="s">
        <v>837</v>
      </c>
      <c r="M37" s="4" t="s">
        <v>735</v>
      </c>
      <c r="N37" t="s">
        <v>737</v>
      </c>
      <c r="O37" s="66" t="s">
        <v>847</v>
      </c>
      <c r="P37" s="66" t="s">
        <v>618</v>
      </c>
      <c r="Q37" s="66">
        <v>100</v>
      </c>
      <c r="R37" t="s">
        <v>83</v>
      </c>
      <c r="S37" t="s">
        <v>71</v>
      </c>
    </row>
    <row r="38" spans="1:19" x14ac:dyDescent="0.25">
      <c r="A38" s="70" t="s">
        <v>73</v>
      </c>
      <c r="B38" s="70" t="str">
        <f>artificial_sample!E37</f>
        <v>Mix_Myt_44749_10_Met_44678_10_Zoo_44746_80</v>
      </c>
      <c r="C38" s="70" t="str">
        <f t="shared" si="4"/>
        <v>250128S11_Mx_Batch_31_Tube_11</v>
      </c>
      <c r="D38" s="84" t="str">
        <f t="shared" si="5"/>
        <v>250128S11_Mx</v>
      </c>
      <c r="F38" s="70">
        <v>1</v>
      </c>
      <c r="G38" s="89" t="s">
        <v>826</v>
      </c>
      <c r="H38" s="89" t="s">
        <v>827</v>
      </c>
      <c r="I38" s="70" t="s">
        <v>731</v>
      </c>
      <c r="J38" s="70">
        <v>31</v>
      </c>
      <c r="K38" s="70" t="s">
        <v>837</v>
      </c>
      <c r="M38" s="4" t="s">
        <v>735</v>
      </c>
      <c r="N38" t="s">
        <v>737</v>
      </c>
      <c r="O38" s="66" t="s">
        <v>847</v>
      </c>
      <c r="P38" s="66" t="s">
        <v>618</v>
      </c>
      <c r="Q38" s="66">
        <v>100</v>
      </c>
      <c r="R38" t="s">
        <v>83</v>
      </c>
      <c r="S38" t="s">
        <v>71</v>
      </c>
    </row>
    <row r="39" spans="1:19" x14ac:dyDescent="0.25">
      <c r="A39" s="70" t="s">
        <v>73</v>
      </c>
      <c r="B39" s="70" t="str">
        <f>artificial_sample!E41</f>
        <v>Mix_Myt_44749_33_Met_44678_33_Zoo_44746_33</v>
      </c>
      <c r="C39" s="70" t="str">
        <f t="shared" si="4"/>
        <v>250128S12_Mx_Batch_31_Tube_12</v>
      </c>
      <c r="D39" s="84" t="str">
        <f t="shared" si="5"/>
        <v>250128S12_Mx</v>
      </c>
      <c r="F39" s="70">
        <v>1</v>
      </c>
      <c r="G39" s="89" t="s">
        <v>826</v>
      </c>
      <c r="H39" s="89" t="s">
        <v>827</v>
      </c>
      <c r="I39" s="70" t="s">
        <v>732</v>
      </c>
      <c r="J39" s="70">
        <v>31</v>
      </c>
      <c r="K39" s="70" t="s">
        <v>837</v>
      </c>
      <c r="M39" s="4" t="s">
        <v>735</v>
      </c>
      <c r="N39" t="s">
        <v>737</v>
      </c>
      <c r="O39" s="66" t="s">
        <v>847</v>
      </c>
      <c r="P39" s="66" t="s">
        <v>618</v>
      </c>
      <c r="Q39" s="66">
        <v>100</v>
      </c>
      <c r="R39" t="s">
        <v>83</v>
      </c>
      <c r="S39" t="s">
        <v>71</v>
      </c>
    </row>
    <row r="40" spans="1:19" x14ac:dyDescent="0.25">
      <c r="M40" s="4"/>
      <c r="N40"/>
      <c r="O40" s="66"/>
      <c r="P40" s="66"/>
      <c r="Q40" s="66"/>
      <c r="R40"/>
      <c r="S40"/>
    </row>
    <row r="41" spans="1:19" x14ac:dyDescent="0.25">
      <c r="A41" s="70" t="s">
        <v>73</v>
      </c>
      <c r="B41" s="70" t="str">
        <f>artificial_sample!E45</f>
        <v>Mix_Myt_44749_20_Met_44678_60_Zoo_44746_20</v>
      </c>
      <c r="C41" s="70" t="str">
        <f t="shared" si="4"/>
        <v>250129S07_Mx_Batch_32_Tube_07</v>
      </c>
      <c r="D41" s="84" t="str">
        <f t="shared" si="5"/>
        <v>250129S07_Mx</v>
      </c>
      <c r="F41" s="70">
        <v>1</v>
      </c>
      <c r="G41" s="89" t="s">
        <v>828</v>
      </c>
      <c r="H41" s="89" t="s">
        <v>829</v>
      </c>
      <c r="I41" s="70" t="s">
        <v>727</v>
      </c>
      <c r="J41" s="70">
        <v>32</v>
      </c>
      <c r="K41" s="70" t="s">
        <v>837</v>
      </c>
      <c r="M41" s="4" t="s">
        <v>735</v>
      </c>
      <c r="N41" t="s">
        <v>737</v>
      </c>
      <c r="O41" s="66" t="s">
        <v>847</v>
      </c>
      <c r="P41" s="66" t="s">
        <v>618</v>
      </c>
      <c r="Q41" s="66">
        <v>100</v>
      </c>
      <c r="R41" t="s">
        <v>83</v>
      </c>
      <c r="S41" t="s">
        <v>71</v>
      </c>
    </row>
    <row r="42" spans="1:19" x14ac:dyDescent="0.25">
      <c r="A42" s="70" t="s">
        <v>73</v>
      </c>
      <c r="B42" s="70" t="str">
        <f>artificial_sample!E49</f>
        <v>Mix_Myt_44749_20_Met_44678_20_Zoo_44746_60</v>
      </c>
      <c r="C42" s="70" t="str">
        <f t="shared" si="4"/>
        <v>250129S08_Mx_Batch_32_Tube_08</v>
      </c>
      <c r="D42" s="84" t="str">
        <f t="shared" si="5"/>
        <v>250129S08_Mx</v>
      </c>
      <c r="F42" s="70">
        <v>1</v>
      </c>
      <c r="G42" s="89" t="s">
        <v>828</v>
      </c>
      <c r="H42" s="89" t="s">
        <v>829</v>
      </c>
      <c r="I42" s="70" t="s">
        <v>728</v>
      </c>
      <c r="J42" s="70">
        <v>32</v>
      </c>
      <c r="K42" s="70" t="s">
        <v>837</v>
      </c>
      <c r="M42" s="4" t="s">
        <v>735</v>
      </c>
      <c r="N42" t="s">
        <v>737</v>
      </c>
      <c r="O42" s="66" t="s">
        <v>847</v>
      </c>
      <c r="P42" s="66" t="s">
        <v>618</v>
      </c>
      <c r="Q42" s="66">
        <v>100</v>
      </c>
      <c r="R42" t="s">
        <v>83</v>
      </c>
      <c r="S42" t="s">
        <v>71</v>
      </c>
    </row>
    <row r="43" spans="1:19" x14ac:dyDescent="0.25">
      <c r="A43" s="70" t="s">
        <v>73</v>
      </c>
      <c r="B43" s="70" t="str">
        <f>artificial_sample!E53</f>
        <v>Mix_Met_44678_50_Zoo_44746_50</v>
      </c>
      <c r="C43" s="70" t="str">
        <f t="shared" ref="C43:C46" si="6">RIGHT(G43,2)&amp;MID(G43,4,2)&amp;LEFT(G43,2)&amp;""&amp;I43&amp;"_"&amp;K43&amp;"_Batch_"&amp;J43&amp;"_Tube_"&amp;RIGHT(I43,2)</f>
        <v>250129S09_Mx_Batch_32_Tube_09</v>
      </c>
      <c r="D43" s="84" t="str">
        <f t="shared" ref="D43:D46" si="7">RIGHT(G43,2)&amp;MID(G43,4,2)&amp;LEFT(G43,2)&amp;""&amp;I43&amp;"_"&amp;K43</f>
        <v>250129S09_Mx</v>
      </c>
      <c r="F43" s="70">
        <v>1</v>
      </c>
      <c r="G43" s="89" t="s">
        <v>828</v>
      </c>
      <c r="H43" s="89" t="s">
        <v>829</v>
      </c>
      <c r="I43" s="70" t="s">
        <v>729</v>
      </c>
      <c r="J43" s="70">
        <v>32</v>
      </c>
      <c r="K43" s="70" t="s">
        <v>837</v>
      </c>
      <c r="M43" s="4" t="s">
        <v>735</v>
      </c>
      <c r="N43" t="s">
        <v>737</v>
      </c>
      <c r="O43" s="66" t="s">
        <v>847</v>
      </c>
      <c r="P43" s="66" t="s">
        <v>618</v>
      </c>
      <c r="Q43" s="66">
        <v>100</v>
      </c>
      <c r="R43" t="s">
        <v>83</v>
      </c>
      <c r="S43" t="s">
        <v>71</v>
      </c>
    </row>
    <row r="44" spans="1:19" x14ac:dyDescent="0.25">
      <c r="A44" s="70" t="s">
        <v>73</v>
      </c>
      <c r="B44" s="70" t="str">
        <f>artificial_sample!E56</f>
        <v>Mix_Myt_44749_80_Met_44678_10_Zoo_44746_10</v>
      </c>
      <c r="C44" s="70" t="str">
        <f t="shared" si="6"/>
        <v>250129S10_Mx_Batch_32_Tube_10</v>
      </c>
      <c r="D44" s="84" t="str">
        <f t="shared" si="7"/>
        <v>250129S10_Mx</v>
      </c>
      <c r="F44" s="70">
        <v>1</v>
      </c>
      <c r="G44" s="89" t="s">
        <v>828</v>
      </c>
      <c r="H44" s="89" t="s">
        <v>829</v>
      </c>
      <c r="I44" s="70" t="s">
        <v>730</v>
      </c>
      <c r="J44" s="70">
        <v>32</v>
      </c>
      <c r="K44" s="70" t="s">
        <v>837</v>
      </c>
      <c r="M44" s="4" t="s">
        <v>735</v>
      </c>
      <c r="N44" t="s">
        <v>737</v>
      </c>
      <c r="O44" s="66" t="s">
        <v>847</v>
      </c>
      <c r="P44" s="66" t="s">
        <v>618</v>
      </c>
      <c r="Q44" s="66">
        <v>100</v>
      </c>
      <c r="R44" t="s">
        <v>83</v>
      </c>
      <c r="S44" t="s">
        <v>71</v>
      </c>
    </row>
    <row r="45" spans="1:19" x14ac:dyDescent="0.25">
      <c r="A45" s="70" t="s">
        <v>73</v>
      </c>
      <c r="B45" s="70" t="str">
        <f>artificial_sample!E60</f>
        <v>Mix_Myt_44749_10_Met_44678_80_Zoo_44746_10</v>
      </c>
      <c r="C45" s="70" t="str">
        <f t="shared" si="6"/>
        <v>250129S11_Mx_Batch_32_Tube_11</v>
      </c>
      <c r="D45" s="84" t="str">
        <f t="shared" si="7"/>
        <v>250129S11_Mx</v>
      </c>
      <c r="F45" s="70">
        <v>1</v>
      </c>
      <c r="G45" s="89" t="s">
        <v>828</v>
      </c>
      <c r="H45" s="89" t="s">
        <v>829</v>
      </c>
      <c r="I45" s="70" t="s">
        <v>731</v>
      </c>
      <c r="J45" s="70">
        <v>32</v>
      </c>
      <c r="K45" s="70" t="s">
        <v>837</v>
      </c>
      <c r="M45" s="4" t="s">
        <v>735</v>
      </c>
      <c r="N45" t="s">
        <v>737</v>
      </c>
      <c r="O45" s="66" t="s">
        <v>847</v>
      </c>
      <c r="P45" s="66" t="s">
        <v>618</v>
      </c>
      <c r="Q45" s="66">
        <v>100</v>
      </c>
      <c r="R45" t="s">
        <v>83</v>
      </c>
      <c r="S45" t="s">
        <v>71</v>
      </c>
    </row>
    <row r="46" spans="1:19" x14ac:dyDescent="0.25">
      <c r="A46" s="70" t="s">
        <v>73</v>
      </c>
      <c r="B46" s="70" t="str">
        <f>artificial_sample!E64</f>
        <v>Mix_Myt_44749_33_Met_44678_33_Zoo_44746_33</v>
      </c>
      <c r="C46" s="70" t="str">
        <f t="shared" si="6"/>
        <v>250129S12_Mx_Batch_32_Tube_12</v>
      </c>
      <c r="D46" s="84" t="str">
        <f t="shared" si="7"/>
        <v>250129S12_Mx</v>
      </c>
      <c r="F46" s="70">
        <v>1</v>
      </c>
      <c r="G46" s="89" t="s">
        <v>828</v>
      </c>
      <c r="H46" s="89" t="s">
        <v>829</v>
      </c>
      <c r="I46" s="70" t="s">
        <v>732</v>
      </c>
      <c r="J46" s="70">
        <v>32</v>
      </c>
      <c r="K46" s="70" t="s">
        <v>837</v>
      </c>
      <c r="M46" s="4" t="s">
        <v>735</v>
      </c>
      <c r="N46" t="s">
        <v>737</v>
      </c>
      <c r="O46" s="66" t="s">
        <v>847</v>
      </c>
      <c r="P46" s="66" t="s">
        <v>618</v>
      </c>
      <c r="Q46" s="66">
        <v>100</v>
      </c>
      <c r="R46" t="s">
        <v>83</v>
      </c>
      <c r="S46" t="s">
        <v>71</v>
      </c>
    </row>
    <row r="74" ht="47.45" customHeight="1" x14ac:dyDescent="0.25"/>
    <row r="122" spans="5:11" x14ac:dyDescent="0.25">
      <c r="F122" s="90"/>
      <c r="G122" s="90"/>
      <c r="H122" s="90"/>
      <c r="I122" s="90"/>
      <c r="J122" s="90"/>
      <c r="K122" s="90"/>
    </row>
    <row r="128" spans="5:11" x14ac:dyDescent="0.25">
      <c r="E128" s="91"/>
    </row>
    <row r="129" spans="5:5" x14ac:dyDescent="0.25">
      <c r="E129" s="91"/>
    </row>
    <row r="130" spans="5:5" x14ac:dyDescent="0.25">
      <c r="E130" s="91"/>
    </row>
    <row r="131" spans="5:5" x14ac:dyDescent="0.25">
      <c r="E131" s="91"/>
    </row>
    <row r="132" spans="5:5" x14ac:dyDescent="0.25">
      <c r="E132" s="91"/>
    </row>
    <row r="133" spans="5:5" x14ac:dyDescent="0.25">
      <c r="E133" s="91"/>
    </row>
    <row r="134" spans="5:5" x14ac:dyDescent="0.25">
      <c r="E134" s="91"/>
    </row>
    <row r="135" spans="5:5" x14ac:dyDescent="0.25">
      <c r="E135" s="91"/>
    </row>
    <row r="136" spans="5:5" x14ac:dyDescent="0.25">
      <c r="E136" s="91"/>
    </row>
    <row r="142" spans="5:5" x14ac:dyDescent="0.25">
      <c r="E142" s="91"/>
    </row>
    <row r="143" spans="5:5" x14ac:dyDescent="0.25">
      <c r="E143" s="91"/>
    </row>
    <row r="164" spans="1:12" s="90" customFormat="1" x14ac:dyDescent="0.25">
      <c r="A164" s="70"/>
      <c r="B164" s="70"/>
      <c r="C164" s="70"/>
      <c r="D164" s="84"/>
      <c r="E164" s="88"/>
      <c r="F164" s="70"/>
      <c r="G164" s="70"/>
      <c r="H164" s="70"/>
      <c r="I164" s="70"/>
      <c r="J164" s="70"/>
      <c r="K164" s="70"/>
      <c r="L164" s="116"/>
    </row>
    <row r="166" spans="1:12" x14ac:dyDescent="0.25">
      <c r="A166" s="90"/>
      <c r="B166" s="90"/>
    </row>
    <row r="191" spans="7:8" x14ac:dyDescent="0.25">
      <c r="G191" s="92"/>
      <c r="H191" s="92"/>
    </row>
    <row r="283" spans="5:10" x14ac:dyDescent="0.25">
      <c r="E283" s="70"/>
      <c r="J283" s="94"/>
    </row>
    <row r="284" spans="5:10" x14ac:dyDescent="0.25">
      <c r="J284" s="94"/>
    </row>
    <row r="285" spans="5:10" x14ac:dyDescent="0.25">
      <c r="J285" s="94"/>
    </row>
    <row r="286" spans="5:10" x14ac:dyDescent="0.25">
      <c r="J286" s="94"/>
    </row>
    <row r="287" spans="5:10" x14ac:dyDescent="0.25">
      <c r="J287" s="94"/>
    </row>
    <row r="288" spans="5:10" x14ac:dyDescent="0.25">
      <c r="J288" s="94"/>
    </row>
    <row r="289" spans="5:10" x14ac:dyDescent="0.25">
      <c r="J289" s="94"/>
    </row>
    <row r="290" spans="5:10" x14ac:dyDescent="0.25">
      <c r="J290" s="94"/>
    </row>
    <row r="291" spans="5:10" x14ac:dyDescent="0.25">
      <c r="J291" s="94"/>
    </row>
    <row r="292" spans="5:10" x14ac:dyDescent="0.25">
      <c r="J292" s="94"/>
    </row>
    <row r="293" spans="5:10" x14ac:dyDescent="0.25">
      <c r="J293" s="94"/>
    </row>
    <row r="294" spans="5:10" x14ac:dyDescent="0.25">
      <c r="J294" s="94"/>
    </row>
    <row r="295" spans="5:10" x14ac:dyDescent="0.25">
      <c r="J295" s="94"/>
    </row>
    <row r="296" spans="5:10" x14ac:dyDescent="0.25">
      <c r="E296" s="70"/>
      <c r="J296" s="94"/>
    </row>
    <row r="297" spans="5:10" x14ac:dyDescent="0.25">
      <c r="J297" s="94"/>
    </row>
    <row r="298" spans="5:10" x14ac:dyDescent="0.25">
      <c r="J298" s="94"/>
    </row>
    <row r="299" spans="5:10" x14ac:dyDescent="0.25">
      <c r="J299" s="94"/>
    </row>
    <row r="300" spans="5:10" x14ac:dyDescent="0.25">
      <c r="J300" s="94"/>
    </row>
    <row r="301" spans="5:10" x14ac:dyDescent="0.25">
      <c r="J301" s="94"/>
    </row>
    <row r="302" spans="5:10" x14ac:dyDescent="0.25">
      <c r="J302" s="94"/>
    </row>
    <row r="303" spans="5:10" x14ac:dyDescent="0.25">
      <c r="J303" s="94"/>
    </row>
    <row r="304" spans="5:10" x14ac:dyDescent="0.25">
      <c r="J304" s="94"/>
    </row>
    <row r="305" spans="5:10" x14ac:dyDescent="0.25">
      <c r="J305" s="94"/>
    </row>
    <row r="306" spans="5:10" x14ac:dyDescent="0.25">
      <c r="J306" s="94"/>
    </row>
    <row r="307" spans="5:10" x14ac:dyDescent="0.25">
      <c r="J307" s="94"/>
    </row>
    <row r="308" spans="5:10" x14ac:dyDescent="0.25">
      <c r="J308" s="94"/>
    </row>
    <row r="309" spans="5:10" x14ac:dyDescent="0.25">
      <c r="E309" s="70"/>
    </row>
  </sheetData>
  <autoFilter ref="A1:L347" xr:uid="{8D731E70-B9CE-4563-9BD3-F0BBD5ACED06}"/>
  <phoneticPr fontId="1" type="noConversion"/>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BEED5-AC10-4516-8247-448EB8C21677}">
  <sheetPr>
    <tabColor theme="7"/>
  </sheetPr>
  <dimension ref="A1:S2090"/>
  <sheetViews>
    <sheetView tabSelected="1" workbookViewId="0">
      <pane ySplit="1" topLeftCell="A2" activePane="bottomLeft" state="frozen"/>
      <selection pane="bottomLeft" activeCell="F27" sqref="F27"/>
    </sheetView>
  </sheetViews>
  <sheetFormatPr defaultRowHeight="15" x14ac:dyDescent="0.25"/>
  <cols>
    <col min="1" max="1" width="37.85546875" style="70" customWidth="1"/>
    <col min="2" max="2" width="24.28515625" style="70" customWidth="1"/>
    <col min="3" max="3" width="13.85546875" style="70" customWidth="1"/>
    <col min="4" max="4" width="12" style="70" customWidth="1"/>
    <col min="5" max="5" width="16.5703125" style="70" customWidth="1"/>
    <col min="6" max="6" width="28.7109375" style="70" customWidth="1"/>
    <col min="7" max="7" width="9.140625" style="70" customWidth="1"/>
    <col min="8" max="8" width="4.5703125" style="70" customWidth="1"/>
    <col min="9" max="10" width="9.140625" style="70"/>
    <col min="11" max="11" width="19.5703125" style="70" customWidth="1"/>
    <col min="12" max="12" width="11.5703125" style="70" customWidth="1"/>
    <col min="15" max="16" width="10.5703125" bestFit="1" customWidth="1"/>
    <col min="18" max="18" width="14.5703125" customWidth="1"/>
    <col min="19" max="19" width="9.85546875" bestFit="1" customWidth="1"/>
  </cols>
  <sheetData>
    <row r="1" spans="1:19" s="2" customFormat="1" ht="168.6" customHeight="1" x14ac:dyDescent="0.25">
      <c r="A1" s="97" t="s">
        <v>717</v>
      </c>
      <c r="B1" s="97" t="s">
        <v>718</v>
      </c>
      <c r="C1" s="1" t="s">
        <v>97</v>
      </c>
      <c r="D1" s="128" t="s">
        <v>96</v>
      </c>
      <c r="E1" s="128" t="s">
        <v>43</v>
      </c>
      <c r="F1" s="128" t="s">
        <v>68</v>
      </c>
      <c r="G1" s="80" t="s">
        <v>748</v>
      </c>
      <c r="H1" s="80" t="s">
        <v>197</v>
      </c>
      <c r="I1" s="128" t="s">
        <v>49</v>
      </c>
      <c r="J1" s="128" t="s">
        <v>44</v>
      </c>
      <c r="K1" s="80" t="s">
        <v>196</v>
      </c>
      <c r="L1" s="80" t="s">
        <v>50</v>
      </c>
      <c r="M1" s="2" t="s">
        <v>51</v>
      </c>
      <c r="N1" s="2" t="s">
        <v>52</v>
      </c>
      <c r="O1" s="2" t="s">
        <v>66</v>
      </c>
      <c r="P1" s="2" t="s">
        <v>67</v>
      </c>
      <c r="Q1" s="2" t="s">
        <v>60</v>
      </c>
      <c r="R1" s="1" t="s">
        <v>38</v>
      </c>
      <c r="S1" s="1" t="s">
        <v>37</v>
      </c>
    </row>
    <row r="3" spans="1:19" x14ac:dyDescent="0.25">
      <c r="A3" s="70" t="str">
        <f>extraction!$C$3</f>
        <v>250109S01_Sal_Batch_30_Tube_01</v>
      </c>
      <c r="B3" s="70" t="str">
        <f>extraction!$D$3</f>
        <v>250109S01_Sal</v>
      </c>
      <c r="C3" t="s">
        <v>734</v>
      </c>
      <c r="D3" s="70" t="s">
        <v>84</v>
      </c>
      <c r="E3" s="70" t="s">
        <v>77</v>
      </c>
      <c r="F3" s="70" t="str">
        <f>B3&amp;"_"&amp;LEFT(E3,4)&amp;"_"&amp;H3&amp;"_"&amp;D3</f>
        <v>250109S01_Sal_d15N_1_Ala</v>
      </c>
      <c r="G3" s="70" t="s">
        <v>855</v>
      </c>
      <c r="H3" s="70">
        <v>1</v>
      </c>
      <c r="I3" s="120">
        <v>17</v>
      </c>
      <c r="J3" s="70" t="s">
        <v>76</v>
      </c>
      <c r="K3" s="70" t="s">
        <v>736</v>
      </c>
      <c r="R3" t="s">
        <v>849</v>
      </c>
      <c r="S3" t="s">
        <v>71</v>
      </c>
    </row>
    <row r="4" spans="1:19" x14ac:dyDescent="0.25">
      <c r="A4" s="70" t="str">
        <f>extraction!$C$3</f>
        <v>250109S01_Sal_Batch_30_Tube_01</v>
      </c>
      <c r="B4" s="70" t="str">
        <f>extraction!$D$3</f>
        <v>250109S01_Sal</v>
      </c>
      <c r="C4" t="s">
        <v>738</v>
      </c>
      <c r="D4" s="70" t="s">
        <v>85</v>
      </c>
      <c r="E4" s="70" t="s">
        <v>77</v>
      </c>
      <c r="F4" s="70" t="str">
        <f t="shared" ref="F4:F67" si="0">B4&amp;"_"&amp;LEFT(E4,4)&amp;"_"&amp;H4&amp;"_"&amp;D4</f>
        <v>250109S01_Sal_d15N_1_Asp</v>
      </c>
      <c r="G4" s="70" t="s">
        <v>855</v>
      </c>
      <c r="H4" s="70">
        <v>1</v>
      </c>
      <c r="I4" s="120">
        <v>20.45</v>
      </c>
      <c r="J4" s="70" t="s">
        <v>76</v>
      </c>
      <c r="K4" s="70" t="s">
        <v>736</v>
      </c>
      <c r="R4" t="s">
        <v>849</v>
      </c>
      <c r="S4" t="s">
        <v>71</v>
      </c>
    </row>
    <row r="5" spans="1:19" x14ac:dyDescent="0.25">
      <c r="A5" s="70" t="str">
        <f>extraction!$C$3</f>
        <v>250109S01_Sal_Batch_30_Tube_01</v>
      </c>
      <c r="B5" s="70" t="str">
        <f>extraction!$D$3</f>
        <v>250109S01_Sal</v>
      </c>
      <c r="C5" t="s">
        <v>851</v>
      </c>
      <c r="D5" s="70" t="s">
        <v>86</v>
      </c>
      <c r="E5" s="70" t="s">
        <v>77</v>
      </c>
      <c r="F5" s="70" t="str">
        <f t="shared" si="0"/>
        <v>250109S01_Sal_d15N_1_Glu</v>
      </c>
      <c r="G5" s="70" t="s">
        <v>855</v>
      </c>
      <c r="H5" s="70">
        <v>1</v>
      </c>
      <c r="I5" s="120">
        <v>18.84</v>
      </c>
      <c r="J5" s="70" t="s">
        <v>76</v>
      </c>
      <c r="K5" s="70" t="s">
        <v>736</v>
      </c>
      <c r="R5" t="s">
        <v>849</v>
      </c>
      <c r="S5" t="s">
        <v>71</v>
      </c>
    </row>
    <row r="6" spans="1:19" x14ac:dyDescent="0.25">
      <c r="A6" s="70" t="str">
        <f>extraction!$C$3</f>
        <v>250109S01_Sal_Batch_30_Tube_01</v>
      </c>
      <c r="B6" s="70" t="str">
        <f>extraction!$D$3</f>
        <v>250109S01_Sal</v>
      </c>
      <c r="C6" s="127" t="s">
        <v>155</v>
      </c>
      <c r="D6" s="70" t="s">
        <v>87</v>
      </c>
      <c r="E6" s="70" t="s">
        <v>77</v>
      </c>
      <c r="F6" s="70" t="str">
        <f t="shared" si="0"/>
        <v>250109S01_Sal_d15N_1_Gly</v>
      </c>
      <c r="G6" s="70" t="s">
        <v>855</v>
      </c>
      <c r="H6" s="70">
        <v>1</v>
      </c>
      <c r="I6" s="120">
        <v>5.67</v>
      </c>
      <c r="J6" s="70" t="s">
        <v>76</v>
      </c>
      <c r="K6" s="70" t="s">
        <v>736</v>
      </c>
      <c r="R6" t="s">
        <v>849</v>
      </c>
      <c r="S6" t="s">
        <v>71</v>
      </c>
    </row>
    <row r="7" spans="1:19" x14ac:dyDescent="0.25">
      <c r="A7" s="70" t="str">
        <f>extraction!$C$3</f>
        <v>250109S01_Sal_Batch_30_Tube_01</v>
      </c>
      <c r="B7" s="70" t="str">
        <f>extraction!$D$3</f>
        <v>250109S01_Sal</v>
      </c>
      <c r="C7" t="s">
        <v>739</v>
      </c>
      <c r="D7" s="70" t="s">
        <v>850</v>
      </c>
      <c r="E7" s="70" t="s">
        <v>77</v>
      </c>
      <c r="F7" s="70" t="str">
        <f t="shared" si="0"/>
        <v>250109S01_Sal_d15N_1_Ile</v>
      </c>
      <c r="G7" s="70" t="s">
        <v>855</v>
      </c>
      <c r="H7" s="70">
        <v>1</v>
      </c>
      <c r="I7" s="120">
        <v>19.04</v>
      </c>
      <c r="J7" s="70" t="s">
        <v>76</v>
      </c>
      <c r="K7" s="70" t="s">
        <v>736</v>
      </c>
      <c r="R7" t="s">
        <v>849</v>
      </c>
      <c r="S7" t="s">
        <v>71</v>
      </c>
    </row>
    <row r="8" spans="1:19" x14ac:dyDescent="0.25">
      <c r="A8" s="70" t="str">
        <f>extraction!$C$3</f>
        <v>250109S01_Sal_Batch_30_Tube_01</v>
      </c>
      <c r="B8" s="70" t="str">
        <f>extraction!$D$3</f>
        <v>250109S01_Sal</v>
      </c>
      <c r="C8" t="s">
        <v>740</v>
      </c>
      <c r="D8" s="70" t="s">
        <v>88</v>
      </c>
      <c r="E8" s="70" t="s">
        <v>77</v>
      </c>
      <c r="F8" s="70" t="str">
        <f t="shared" si="0"/>
        <v>250109S01_Sal_d15N_1_Leu</v>
      </c>
      <c r="G8" s="70" t="s">
        <v>855</v>
      </c>
      <c r="H8" s="70">
        <v>1</v>
      </c>
      <c r="I8" s="120">
        <v>19.22</v>
      </c>
      <c r="J8" s="70" t="s">
        <v>76</v>
      </c>
      <c r="K8" s="70" t="s">
        <v>736</v>
      </c>
      <c r="R8" t="s">
        <v>849</v>
      </c>
      <c r="S8" t="s">
        <v>71</v>
      </c>
    </row>
    <row r="9" spans="1:19" x14ac:dyDescent="0.25">
      <c r="A9" s="70" t="str">
        <f>extraction!$C$3</f>
        <v>250109S01_Sal_Batch_30_Tube_01</v>
      </c>
      <c r="B9" s="70" t="str">
        <f>extraction!$D$3</f>
        <v>250109S01_Sal</v>
      </c>
      <c r="C9" t="s">
        <v>741</v>
      </c>
      <c r="D9" s="70" t="s">
        <v>89</v>
      </c>
      <c r="E9" s="70" t="s">
        <v>77</v>
      </c>
      <c r="F9" s="70" t="str">
        <f t="shared" si="0"/>
        <v>250109S01_Sal_d15N_1_Lys</v>
      </c>
      <c r="G9" s="70" t="s">
        <v>855</v>
      </c>
      <c r="H9" s="70">
        <v>1</v>
      </c>
      <c r="I9" s="120">
        <v>3.26</v>
      </c>
      <c r="J9" s="70" t="s">
        <v>76</v>
      </c>
      <c r="K9" s="70" t="s">
        <v>736</v>
      </c>
      <c r="R9" t="s">
        <v>849</v>
      </c>
      <c r="S9" t="s">
        <v>71</v>
      </c>
    </row>
    <row r="10" spans="1:19" x14ac:dyDescent="0.25">
      <c r="A10" s="70" t="str">
        <f>extraction!$C$3</f>
        <v>250109S01_Sal_Batch_30_Tube_01</v>
      </c>
      <c r="B10" s="70" t="str">
        <f>extraction!$D$3</f>
        <v>250109S01_Sal</v>
      </c>
      <c r="C10" t="s">
        <v>742</v>
      </c>
      <c r="D10" s="70" t="s">
        <v>852</v>
      </c>
      <c r="E10" s="70" t="s">
        <v>77</v>
      </c>
      <c r="F10" s="70" t="str">
        <f t="shared" si="0"/>
        <v>250109S01_Sal_d15N_1_NLeu</v>
      </c>
      <c r="G10" s="70" t="s">
        <v>855</v>
      </c>
      <c r="H10" s="70">
        <v>1</v>
      </c>
      <c r="I10" s="120">
        <v>-0.81</v>
      </c>
      <c r="J10" s="70" t="s">
        <v>76</v>
      </c>
      <c r="K10" s="70" t="s">
        <v>736</v>
      </c>
      <c r="R10" t="s">
        <v>849</v>
      </c>
      <c r="S10" t="s">
        <v>71</v>
      </c>
    </row>
    <row r="11" spans="1:19" x14ac:dyDescent="0.25">
      <c r="A11" s="70" t="str">
        <f>extraction!$C$3</f>
        <v>250109S01_Sal_Batch_30_Tube_01</v>
      </c>
      <c r="B11" s="70" t="str">
        <f>extraction!$D$3</f>
        <v>250109S01_Sal</v>
      </c>
      <c r="C11" t="s">
        <v>743</v>
      </c>
      <c r="D11" s="70" t="s">
        <v>90</v>
      </c>
      <c r="E11" s="70" t="s">
        <v>77</v>
      </c>
      <c r="F11" s="70" t="str">
        <f t="shared" si="0"/>
        <v>250109S01_Sal_d15N_1_Phe</v>
      </c>
      <c r="G11" s="70" t="s">
        <v>855</v>
      </c>
      <c r="H11" s="70">
        <v>1</v>
      </c>
      <c r="I11" s="120">
        <v>7.23</v>
      </c>
      <c r="J11" s="70" t="s">
        <v>76</v>
      </c>
      <c r="K11" s="70" t="s">
        <v>736</v>
      </c>
      <c r="R11" t="s">
        <v>849</v>
      </c>
      <c r="S11" t="s">
        <v>71</v>
      </c>
    </row>
    <row r="12" spans="1:19" x14ac:dyDescent="0.25">
      <c r="A12" s="70" t="str">
        <f>extraction!$C$3</f>
        <v>250109S01_Sal_Batch_30_Tube_01</v>
      </c>
      <c r="B12" s="70" t="str">
        <f>extraction!$D$3</f>
        <v>250109S01_Sal</v>
      </c>
      <c r="C12" t="s">
        <v>744</v>
      </c>
      <c r="D12" s="70" t="s">
        <v>91</v>
      </c>
      <c r="E12" s="70" t="s">
        <v>77</v>
      </c>
      <c r="F12" s="70" t="str">
        <f t="shared" si="0"/>
        <v>250109S01_Sal_d15N_1_Pro</v>
      </c>
      <c r="G12" s="70" t="s">
        <v>855</v>
      </c>
      <c r="H12" s="70">
        <v>1</v>
      </c>
      <c r="I12" s="120">
        <v>15</v>
      </c>
      <c r="J12" s="70" t="s">
        <v>76</v>
      </c>
      <c r="K12" s="70" t="s">
        <v>736</v>
      </c>
      <c r="R12" t="s">
        <v>849</v>
      </c>
      <c r="S12" t="s">
        <v>71</v>
      </c>
    </row>
    <row r="13" spans="1:19" x14ac:dyDescent="0.25">
      <c r="A13" s="70" t="str">
        <f>extraction!$C$3</f>
        <v>250109S01_Sal_Batch_30_Tube_01</v>
      </c>
      <c r="B13" s="70" t="str">
        <f>extraction!$D$3</f>
        <v>250109S01_Sal</v>
      </c>
      <c r="C13" t="s">
        <v>745</v>
      </c>
      <c r="D13" s="70" t="s">
        <v>92</v>
      </c>
      <c r="E13" s="70" t="s">
        <v>77</v>
      </c>
      <c r="F13" s="70" t="str">
        <f t="shared" si="0"/>
        <v>250109S01_Sal_d15N_1_Ser</v>
      </c>
      <c r="G13" s="70" t="s">
        <v>855</v>
      </c>
      <c r="H13" s="70">
        <v>1</v>
      </c>
      <c r="I13" s="120">
        <v>6.67</v>
      </c>
      <c r="J13" s="70" t="s">
        <v>76</v>
      </c>
      <c r="K13" s="70" t="s">
        <v>736</v>
      </c>
      <c r="R13" t="s">
        <v>849</v>
      </c>
      <c r="S13" t="s">
        <v>71</v>
      </c>
    </row>
    <row r="14" spans="1:19" x14ac:dyDescent="0.25">
      <c r="A14" s="70" t="str">
        <f>extraction!$C$3</f>
        <v>250109S01_Sal_Batch_30_Tube_01</v>
      </c>
      <c r="B14" s="70" t="str">
        <f>extraction!$D$3</f>
        <v>250109S01_Sal</v>
      </c>
      <c r="C14" t="s">
        <v>746</v>
      </c>
      <c r="D14" s="70" t="s">
        <v>93</v>
      </c>
      <c r="E14" s="70" t="s">
        <v>77</v>
      </c>
      <c r="F14" s="70" t="str">
        <f t="shared" si="0"/>
        <v>250109S01_Sal_d15N_1_Thr</v>
      </c>
      <c r="G14" s="70" t="s">
        <v>855</v>
      </c>
      <c r="H14" s="70">
        <v>1</v>
      </c>
      <c r="I14" s="120">
        <v>-17.14</v>
      </c>
      <c r="J14" s="70" t="s">
        <v>76</v>
      </c>
      <c r="K14" s="70" t="s">
        <v>736</v>
      </c>
      <c r="R14" t="s">
        <v>849</v>
      </c>
      <c r="S14" t="s">
        <v>71</v>
      </c>
    </row>
    <row r="15" spans="1:19" x14ac:dyDescent="0.25">
      <c r="A15" s="70" t="str">
        <f>extraction!$C$3</f>
        <v>250109S01_Sal_Batch_30_Tube_01</v>
      </c>
      <c r="B15" s="70" t="str">
        <f>extraction!$D$3</f>
        <v>250109S01_Sal</v>
      </c>
      <c r="C15" t="s">
        <v>747</v>
      </c>
      <c r="D15" s="70" t="s">
        <v>94</v>
      </c>
      <c r="E15" s="70" t="s">
        <v>77</v>
      </c>
      <c r="F15" s="70" t="str">
        <f t="shared" si="0"/>
        <v>250109S01_Sal_d15N_1_Tyr</v>
      </c>
      <c r="G15" s="70" t="s">
        <v>855</v>
      </c>
      <c r="H15" s="70">
        <v>1</v>
      </c>
      <c r="I15" s="120">
        <v>10.1</v>
      </c>
      <c r="J15" s="70" t="s">
        <v>76</v>
      </c>
      <c r="K15" s="70" t="s">
        <v>736</v>
      </c>
      <c r="R15" t="s">
        <v>849</v>
      </c>
      <c r="S15" t="s">
        <v>71</v>
      </c>
    </row>
    <row r="16" spans="1:19" x14ac:dyDescent="0.25">
      <c r="A16" s="70" t="str">
        <f>extraction!$C$3</f>
        <v>250109S01_Sal_Batch_30_Tube_01</v>
      </c>
      <c r="B16" s="70" t="str">
        <f>extraction!$D$3</f>
        <v>250109S01_Sal</v>
      </c>
      <c r="C16" t="s">
        <v>774</v>
      </c>
      <c r="D16" s="70" t="s">
        <v>95</v>
      </c>
      <c r="E16" s="70" t="s">
        <v>77</v>
      </c>
      <c r="F16" s="70" t="str">
        <f t="shared" si="0"/>
        <v>250109S01_Sal_d15N_1_Val</v>
      </c>
      <c r="G16" s="70" t="s">
        <v>855</v>
      </c>
      <c r="H16" s="70">
        <v>1</v>
      </c>
      <c r="I16" s="120">
        <v>18.75</v>
      </c>
      <c r="J16" s="70" t="s">
        <v>76</v>
      </c>
      <c r="K16" s="70" t="s">
        <v>736</v>
      </c>
      <c r="R16" t="s">
        <v>849</v>
      </c>
      <c r="S16" t="s">
        <v>71</v>
      </c>
    </row>
    <row r="17" spans="1:19" x14ac:dyDescent="0.25">
      <c r="A17" s="70" t="str">
        <f>extraction!$C$3</f>
        <v>250109S01_Sal_Batch_30_Tube_01</v>
      </c>
      <c r="B17" s="70" t="str">
        <f>extraction!$D$3</f>
        <v>250109S01_Sal</v>
      </c>
      <c r="C17" t="s">
        <v>734</v>
      </c>
      <c r="D17" s="70" t="s">
        <v>84</v>
      </c>
      <c r="E17" s="70" t="s">
        <v>78</v>
      </c>
      <c r="F17" s="70" t="str">
        <f t="shared" si="0"/>
        <v>250109S01_Sal_area_1_Ala</v>
      </c>
      <c r="G17" s="70" t="s">
        <v>855</v>
      </c>
      <c r="H17" s="70">
        <v>1</v>
      </c>
      <c r="I17" s="120">
        <v>8.8089999999999993</v>
      </c>
      <c r="K17" s="70" t="s">
        <v>736</v>
      </c>
      <c r="R17" t="s">
        <v>849</v>
      </c>
      <c r="S17" t="s">
        <v>71</v>
      </c>
    </row>
    <row r="18" spans="1:19" x14ac:dyDescent="0.25">
      <c r="A18" s="70" t="str">
        <f>extraction!$C$3</f>
        <v>250109S01_Sal_Batch_30_Tube_01</v>
      </c>
      <c r="B18" s="70" t="str">
        <f>extraction!$D$3</f>
        <v>250109S01_Sal</v>
      </c>
      <c r="C18" t="s">
        <v>738</v>
      </c>
      <c r="D18" s="70" t="s">
        <v>85</v>
      </c>
      <c r="E18" s="70" t="s">
        <v>78</v>
      </c>
      <c r="F18" s="70" t="str">
        <f t="shared" si="0"/>
        <v>250109S01_Sal_area_1_Asp</v>
      </c>
      <c r="G18" s="70" t="s">
        <v>855</v>
      </c>
      <c r="H18" s="70">
        <v>1</v>
      </c>
      <c r="I18" s="120">
        <v>11.084</v>
      </c>
      <c r="K18" s="70" t="s">
        <v>736</v>
      </c>
      <c r="R18" t="s">
        <v>849</v>
      </c>
      <c r="S18" t="s">
        <v>71</v>
      </c>
    </row>
    <row r="19" spans="1:19" x14ac:dyDescent="0.25">
      <c r="A19" s="70" t="str">
        <f>extraction!$C$3</f>
        <v>250109S01_Sal_Batch_30_Tube_01</v>
      </c>
      <c r="B19" s="70" t="str">
        <f>extraction!$D$3</f>
        <v>250109S01_Sal</v>
      </c>
      <c r="C19" t="s">
        <v>851</v>
      </c>
      <c r="D19" s="70" t="s">
        <v>86</v>
      </c>
      <c r="E19" s="70" t="s">
        <v>78</v>
      </c>
      <c r="F19" s="70" t="str">
        <f t="shared" si="0"/>
        <v>250109S01_Sal_area_1_Glu</v>
      </c>
      <c r="G19" s="70" t="s">
        <v>855</v>
      </c>
      <c r="H19" s="70">
        <v>1</v>
      </c>
      <c r="I19" s="120">
        <v>15.193</v>
      </c>
      <c r="K19" s="70" t="s">
        <v>736</v>
      </c>
      <c r="R19" t="s">
        <v>849</v>
      </c>
      <c r="S19" t="s">
        <v>71</v>
      </c>
    </row>
    <row r="20" spans="1:19" x14ac:dyDescent="0.25">
      <c r="A20" s="70" t="str">
        <f>extraction!$C$3</f>
        <v>250109S01_Sal_Batch_30_Tube_01</v>
      </c>
      <c r="B20" s="70" t="str">
        <f>extraction!$D$3</f>
        <v>250109S01_Sal</v>
      </c>
      <c r="C20" s="127" t="s">
        <v>155</v>
      </c>
      <c r="D20" s="70" t="s">
        <v>87</v>
      </c>
      <c r="E20" s="70" t="s">
        <v>78</v>
      </c>
      <c r="F20" s="70" t="str">
        <f t="shared" si="0"/>
        <v>250109S01_Sal_area_1_Gly</v>
      </c>
      <c r="G20" s="70" t="s">
        <v>855</v>
      </c>
      <c r="H20" s="70">
        <v>1</v>
      </c>
      <c r="I20" s="120">
        <v>6.21</v>
      </c>
      <c r="K20" s="70" t="s">
        <v>736</v>
      </c>
      <c r="R20" t="s">
        <v>849</v>
      </c>
      <c r="S20" t="s">
        <v>71</v>
      </c>
    </row>
    <row r="21" spans="1:19" x14ac:dyDescent="0.25">
      <c r="A21" s="70" t="str">
        <f>extraction!$C$3</f>
        <v>250109S01_Sal_Batch_30_Tube_01</v>
      </c>
      <c r="B21" s="70" t="str">
        <f>extraction!$D$3</f>
        <v>250109S01_Sal</v>
      </c>
      <c r="C21" t="s">
        <v>739</v>
      </c>
      <c r="D21" s="70" t="s">
        <v>850</v>
      </c>
      <c r="E21" s="70" t="s">
        <v>78</v>
      </c>
      <c r="F21" s="70" t="str">
        <f t="shared" si="0"/>
        <v>250109S01_Sal_area_1_Ile</v>
      </c>
      <c r="G21" s="70" t="s">
        <v>855</v>
      </c>
      <c r="H21" s="70">
        <v>1</v>
      </c>
      <c r="I21" s="120">
        <v>2.4550000000000001</v>
      </c>
      <c r="K21" s="70" t="s">
        <v>736</v>
      </c>
      <c r="R21" t="s">
        <v>849</v>
      </c>
      <c r="S21" t="s">
        <v>71</v>
      </c>
    </row>
    <row r="22" spans="1:19" x14ac:dyDescent="0.25">
      <c r="A22" s="70" t="str">
        <f>extraction!$C$3</f>
        <v>250109S01_Sal_Batch_30_Tube_01</v>
      </c>
      <c r="B22" s="70" t="str">
        <f>extraction!$D$3</f>
        <v>250109S01_Sal</v>
      </c>
      <c r="C22" t="s">
        <v>740</v>
      </c>
      <c r="D22" s="70" t="s">
        <v>88</v>
      </c>
      <c r="E22" s="70" t="s">
        <v>78</v>
      </c>
      <c r="F22" s="70" t="str">
        <f t="shared" si="0"/>
        <v>250109S01_Sal_area_1_Leu</v>
      </c>
      <c r="G22" s="70" t="s">
        <v>855</v>
      </c>
      <c r="H22" s="70">
        <v>1</v>
      </c>
      <c r="I22" s="120">
        <v>7.9550000000000001</v>
      </c>
      <c r="K22" s="70" t="s">
        <v>736</v>
      </c>
      <c r="R22" t="s">
        <v>849</v>
      </c>
      <c r="S22" t="s">
        <v>71</v>
      </c>
    </row>
    <row r="23" spans="1:19" x14ac:dyDescent="0.25">
      <c r="A23" s="70" t="str">
        <f>extraction!$C$3</f>
        <v>250109S01_Sal_Batch_30_Tube_01</v>
      </c>
      <c r="B23" s="70" t="str">
        <f>extraction!$D$3</f>
        <v>250109S01_Sal</v>
      </c>
      <c r="C23" t="s">
        <v>741</v>
      </c>
      <c r="D23" s="70" t="s">
        <v>89</v>
      </c>
      <c r="E23" s="70" t="s">
        <v>78</v>
      </c>
      <c r="F23" s="70" t="str">
        <f t="shared" si="0"/>
        <v>250109S01_Sal_area_1_Lys</v>
      </c>
      <c r="G23" s="70" t="s">
        <v>855</v>
      </c>
      <c r="H23" s="70">
        <v>1</v>
      </c>
      <c r="I23" s="120">
        <v>14.545999999999999</v>
      </c>
      <c r="K23" s="70" t="s">
        <v>736</v>
      </c>
      <c r="R23" t="s">
        <v>849</v>
      </c>
      <c r="S23" t="s">
        <v>71</v>
      </c>
    </row>
    <row r="24" spans="1:19" x14ac:dyDescent="0.25">
      <c r="A24" s="70" t="str">
        <f>extraction!$C$3</f>
        <v>250109S01_Sal_Batch_30_Tube_01</v>
      </c>
      <c r="B24" s="70" t="str">
        <f>extraction!$D$3</f>
        <v>250109S01_Sal</v>
      </c>
      <c r="C24" t="s">
        <v>742</v>
      </c>
      <c r="D24" s="70" t="s">
        <v>852</v>
      </c>
      <c r="E24" s="70" t="s">
        <v>78</v>
      </c>
      <c r="F24" s="70" t="str">
        <f t="shared" si="0"/>
        <v>250109S01_Sal_area_1_NLeu</v>
      </c>
      <c r="G24" s="70" t="s">
        <v>855</v>
      </c>
      <c r="H24" s="70">
        <v>1</v>
      </c>
      <c r="I24" s="120">
        <v>2.4790000000000001</v>
      </c>
      <c r="K24" s="70" t="s">
        <v>736</v>
      </c>
      <c r="R24" t="s">
        <v>849</v>
      </c>
      <c r="S24" t="s">
        <v>71</v>
      </c>
    </row>
    <row r="25" spans="1:19" x14ac:dyDescent="0.25">
      <c r="A25" s="70" t="str">
        <f>extraction!$C$3</f>
        <v>250109S01_Sal_Batch_30_Tube_01</v>
      </c>
      <c r="B25" s="70" t="str">
        <f>extraction!$D$3</f>
        <v>250109S01_Sal</v>
      </c>
      <c r="C25" t="s">
        <v>743</v>
      </c>
      <c r="D25" s="70" t="s">
        <v>90</v>
      </c>
      <c r="E25" s="70" t="s">
        <v>78</v>
      </c>
      <c r="F25" s="70" t="str">
        <f t="shared" si="0"/>
        <v>250109S01_Sal_area_1_Phe</v>
      </c>
      <c r="G25" s="70" t="s">
        <v>855</v>
      </c>
      <c r="H25" s="70">
        <v>1</v>
      </c>
      <c r="I25" s="120">
        <v>2.202</v>
      </c>
      <c r="K25" s="70" t="s">
        <v>736</v>
      </c>
      <c r="R25" t="s">
        <v>849</v>
      </c>
      <c r="S25" t="s">
        <v>71</v>
      </c>
    </row>
    <row r="26" spans="1:19" x14ac:dyDescent="0.25">
      <c r="A26" s="70" t="str">
        <f>extraction!$C$3</f>
        <v>250109S01_Sal_Batch_30_Tube_01</v>
      </c>
      <c r="B26" s="70" t="str">
        <f>extraction!$D$3</f>
        <v>250109S01_Sal</v>
      </c>
      <c r="C26" t="s">
        <v>744</v>
      </c>
      <c r="D26" s="70" t="s">
        <v>91</v>
      </c>
      <c r="E26" s="70" t="s">
        <v>78</v>
      </c>
      <c r="F26" s="70" t="str">
        <f t="shared" si="0"/>
        <v>250109S01_Sal_area_1_Pro</v>
      </c>
      <c r="G26" s="70" t="s">
        <v>855</v>
      </c>
      <c r="H26" s="70">
        <v>1</v>
      </c>
      <c r="I26" s="120">
        <v>4.3280000000000003</v>
      </c>
      <c r="K26" s="70" t="s">
        <v>736</v>
      </c>
      <c r="R26" t="s">
        <v>849</v>
      </c>
      <c r="S26" t="s">
        <v>71</v>
      </c>
    </row>
    <row r="27" spans="1:19" x14ac:dyDescent="0.25">
      <c r="A27" s="70" t="str">
        <f>extraction!$C$3</f>
        <v>250109S01_Sal_Batch_30_Tube_01</v>
      </c>
      <c r="B27" s="70" t="str">
        <f>extraction!$D$3</f>
        <v>250109S01_Sal</v>
      </c>
      <c r="C27" t="s">
        <v>745</v>
      </c>
      <c r="D27" s="70" t="s">
        <v>92</v>
      </c>
      <c r="E27" s="70" t="s">
        <v>78</v>
      </c>
      <c r="F27" s="70" t="str">
        <f t="shared" si="0"/>
        <v>250109S01_Sal_area_1_Ser</v>
      </c>
      <c r="G27" s="70" t="s">
        <v>855</v>
      </c>
      <c r="H27" s="70">
        <v>1</v>
      </c>
      <c r="I27" s="120">
        <v>4.2590000000000003</v>
      </c>
      <c r="K27" s="70" t="s">
        <v>736</v>
      </c>
      <c r="R27" t="s">
        <v>849</v>
      </c>
      <c r="S27" t="s">
        <v>71</v>
      </c>
    </row>
    <row r="28" spans="1:19" x14ac:dyDescent="0.25">
      <c r="A28" s="70" t="str">
        <f>extraction!$C$3</f>
        <v>250109S01_Sal_Batch_30_Tube_01</v>
      </c>
      <c r="B28" s="70" t="str">
        <f>extraction!$D$3</f>
        <v>250109S01_Sal</v>
      </c>
      <c r="C28" t="s">
        <v>746</v>
      </c>
      <c r="D28" s="70" t="s">
        <v>93</v>
      </c>
      <c r="E28" s="70" t="s">
        <v>78</v>
      </c>
      <c r="F28" s="70" t="str">
        <f t="shared" si="0"/>
        <v>250109S01_Sal_area_1_Thr</v>
      </c>
      <c r="G28" s="70" t="s">
        <v>855</v>
      </c>
      <c r="H28" s="70">
        <v>1</v>
      </c>
      <c r="I28" s="120">
        <v>4.4710000000000001</v>
      </c>
      <c r="K28" s="70" t="s">
        <v>736</v>
      </c>
      <c r="R28" t="s">
        <v>849</v>
      </c>
      <c r="S28" t="s">
        <v>71</v>
      </c>
    </row>
    <row r="29" spans="1:19" x14ac:dyDescent="0.25">
      <c r="A29" s="70" t="str">
        <f>extraction!$C$3</f>
        <v>250109S01_Sal_Batch_30_Tube_01</v>
      </c>
      <c r="B29" s="70" t="str">
        <f>extraction!$D$3</f>
        <v>250109S01_Sal</v>
      </c>
      <c r="C29" t="s">
        <v>747</v>
      </c>
      <c r="D29" s="70" t="s">
        <v>94</v>
      </c>
      <c r="E29" s="70" t="s">
        <v>78</v>
      </c>
      <c r="F29" s="70" t="str">
        <f t="shared" si="0"/>
        <v>250109S01_Sal_area_1_Tyr</v>
      </c>
      <c r="G29" s="70" t="s">
        <v>855</v>
      </c>
      <c r="H29" s="70">
        <v>1</v>
      </c>
      <c r="I29" s="120">
        <v>0.88500000000000001</v>
      </c>
      <c r="K29" s="70" t="s">
        <v>736</v>
      </c>
      <c r="R29" t="s">
        <v>849</v>
      </c>
      <c r="S29" t="s">
        <v>71</v>
      </c>
    </row>
    <row r="30" spans="1:19" x14ac:dyDescent="0.25">
      <c r="A30" s="70" t="str">
        <f>extraction!$C$3</f>
        <v>250109S01_Sal_Batch_30_Tube_01</v>
      </c>
      <c r="B30" s="70" t="str">
        <f>extraction!$D$3</f>
        <v>250109S01_Sal</v>
      </c>
      <c r="C30" t="s">
        <v>774</v>
      </c>
      <c r="D30" s="70" t="s">
        <v>95</v>
      </c>
      <c r="E30" s="70" t="s">
        <v>78</v>
      </c>
      <c r="F30" s="70" t="str">
        <f t="shared" si="0"/>
        <v>250109S01_Sal_area_1_Val</v>
      </c>
      <c r="G30" s="70" t="s">
        <v>855</v>
      </c>
      <c r="H30" s="70">
        <v>1</v>
      </c>
      <c r="I30" s="120">
        <v>2.9710000000000001</v>
      </c>
      <c r="K30" s="70" t="s">
        <v>736</v>
      </c>
      <c r="R30" t="s">
        <v>849</v>
      </c>
      <c r="S30" t="s">
        <v>71</v>
      </c>
    </row>
    <row r="31" spans="1:19" x14ac:dyDescent="0.25">
      <c r="G31" s="126"/>
    </row>
    <row r="32" spans="1:19" x14ac:dyDescent="0.25">
      <c r="A32" s="70" t="str">
        <f>extraction!$C$5</f>
        <v>250129S01_Sal_Batch_32_Tube_01</v>
      </c>
      <c r="B32" s="70" t="str">
        <f>extraction!$D$5</f>
        <v>250129S01_Sal</v>
      </c>
      <c r="C32" t="s">
        <v>734</v>
      </c>
      <c r="D32" s="70" t="s">
        <v>84</v>
      </c>
      <c r="E32" s="70" t="s">
        <v>77</v>
      </c>
      <c r="F32" s="70" t="str">
        <f t="shared" si="0"/>
        <v>250129S01_Sal_d15N_1_Ala</v>
      </c>
      <c r="G32" s="125" t="s">
        <v>865</v>
      </c>
      <c r="H32" s="70">
        <v>1</v>
      </c>
      <c r="I32" s="122">
        <v>18.28</v>
      </c>
      <c r="J32" s="70" t="s">
        <v>76</v>
      </c>
      <c r="K32" s="70" t="s">
        <v>736</v>
      </c>
      <c r="R32" t="s">
        <v>849</v>
      </c>
      <c r="S32" t="s">
        <v>71</v>
      </c>
    </row>
    <row r="33" spans="1:19" x14ac:dyDescent="0.25">
      <c r="A33" s="70" t="str">
        <f>extraction!$C$5</f>
        <v>250129S01_Sal_Batch_32_Tube_01</v>
      </c>
      <c r="B33" s="70" t="str">
        <f>extraction!$D$5</f>
        <v>250129S01_Sal</v>
      </c>
      <c r="C33" t="s">
        <v>738</v>
      </c>
      <c r="D33" s="70" t="s">
        <v>85</v>
      </c>
      <c r="E33" s="70" t="s">
        <v>77</v>
      </c>
      <c r="F33" s="70" t="str">
        <f t="shared" si="0"/>
        <v>250129S01_Sal_d15N_1_Asp</v>
      </c>
      <c r="G33" s="125" t="s">
        <v>865</v>
      </c>
      <c r="H33" s="70">
        <v>1</v>
      </c>
      <c r="I33" s="122">
        <v>21.44</v>
      </c>
      <c r="J33" s="70" t="s">
        <v>76</v>
      </c>
      <c r="K33" s="70" t="s">
        <v>736</v>
      </c>
      <c r="R33" t="s">
        <v>849</v>
      </c>
      <c r="S33" t="s">
        <v>71</v>
      </c>
    </row>
    <row r="34" spans="1:19" x14ac:dyDescent="0.25">
      <c r="A34" s="70" t="str">
        <f>extraction!$C$5</f>
        <v>250129S01_Sal_Batch_32_Tube_01</v>
      </c>
      <c r="B34" s="70" t="str">
        <f>extraction!$D$5</f>
        <v>250129S01_Sal</v>
      </c>
      <c r="C34" t="s">
        <v>851</v>
      </c>
      <c r="D34" s="70" t="s">
        <v>86</v>
      </c>
      <c r="E34" s="70" t="s">
        <v>77</v>
      </c>
      <c r="F34" s="70" t="str">
        <f t="shared" si="0"/>
        <v>250129S01_Sal_d15N_1_Glu</v>
      </c>
      <c r="G34" s="125" t="s">
        <v>865</v>
      </c>
      <c r="H34" s="70">
        <v>1</v>
      </c>
      <c r="I34" s="122">
        <v>18.18</v>
      </c>
      <c r="J34" s="70" t="s">
        <v>76</v>
      </c>
      <c r="K34" s="70" t="s">
        <v>736</v>
      </c>
      <c r="R34" t="s">
        <v>849</v>
      </c>
      <c r="S34" t="s">
        <v>71</v>
      </c>
    </row>
    <row r="35" spans="1:19" x14ac:dyDescent="0.25">
      <c r="A35" s="70" t="str">
        <f>extraction!$C$5</f>
        <v>250129S01_Sal_Batch_32_Tube_01</v>
      </c>
      <c r="B35" s="70" t="str">
        <f>extraction!$D$5</f>
        <v>250129S01_Sal</v>
      </c>
      <c r="C35" s="127" t="s">
        <v>155</v>
      </c>
      <c r="D35" s="70" t="s">
        <v>87</v>
      </c>
      <c r="E35" s="70" t="s">
        <v>77</v>
      </c>
      <c r="F35" s="70" t="str">
        <f t="shared" si="0"/>
        <v>250129S01_Sal_d15N_1_Gly</v>
      </c>
      <c r="G35" s="125" t="s">
        <v>865</v>
      </c>
      <c r="H35" s="70">
        <v>1</v>
      </c>
      <c r="I35" s="122">
        <v>5.86</v>
      </c>
      <c r="J35" s="70" t="s">
        <v>76</v>
      </c>
      <c r="K35" s="70" t="s">
        <v>736</v>
      </c>
      <c r="R35" t="s">
        <v>849</v>
      </c>
      <c r="S35" t="s">
        <v>71</v>
      </c>
    </row>
    <row r="36" spans="1:19" x14ac:dyDescent="0.25">
      <c r="A36" s="70" t="str">
        <f>extraction!$C$5</f>
        <v>250129S01_Sal_Batch_32_Tube_01</v>
      </c>
      <c r="B36" s="70" t="str">
        <f>extraction!$D$5</f>
        <v>250129S01_Sal</v>
      </c>
      <c r="C36" t="s">
        <v>739</v>
      </c>
      <c r="D36" s="70" t="s">
        <v>850</v>
      </c>
      <c r="E36" s="70" t="s">
        <v>77</v>
      </c>
      <c r="F36" s="70" t="str">
        <f t="shared" si="0"/>
        <v>250129S01_Sal_d15N_1_Ile</v>
      </c>
      <c r="G36" s="125" t="s">
        <v>865</v>
      </c>
      <c r="H36" s="70">
        <v>1</v>
      </c>
      <c r="I36" s="122">
        <v>19.579999999999998</v>
      </c>
      <c r="J36" s="70" t="s">
        <v>76</v>
      </c>
      <c r="K36" s="70" t="s">
        <v>736</v>
      </c>
      <c r="R36" t="s">
        <v>849</v>
      </c>
      <c r="S36" t="s">
        <v>71</v>
      </c>
    </row>
    <row r="37" spans="1:19" x14ac:dyDescent="0.25">
      <c r="A37" s="70" t="str">
        <f>extraction!$C$5</f>
        <v>250129S01_Sal_Batch_32_Tube_01</v>
      </c>
      <c r="B37" s="70" t="str">
        <f>extraction!$D$5</f>
        <v>250129S01_Sal</v>
      </c>
      <c r="C37" t="s">
        <v>740</v>
      </c>
      <c r="D37" s="70" t="s">
        <v>88</v>
      </c>
      <c r="E37" s="70" t="s">
        <v>77</v>
      </c>
      <c r="F37" s="70" t="str">
        <f t="shared" si="0"/>
        <v>250129S01_Sal_d15N_1_Leu</v>
      </c>
      <c r="G37" s="125" t="s">
        <v>865</v>
      </c>
      <c r="H37" s="70">
        <v>1</v>
      </c>
      <c r="I37" s="122">
        <v>20.18</v>
      </c>
      <c r="J37" s="70" t="s">
        <v>76</v>
      </c>
      <c r="K37" s="70" t="s">
        <v>736</v>
      </c>
      <c r="R37" t="s">
        <v>849</v>
      </c>
      <c r="S37" t="s">
        <v>71</v>
      </c>
    </row>
    <row r="38" spans="1:19" x14ac:dyDescent="0.25">
      <c r="A38" s="70" t="str">
        <f>extraction!$C$5</f>
        <v>250129S01_Sal_Batch_32_Tube_01</v>
      </c>
      <c r="B38" s="70" t="str">
        <f>extraction!$D$5</f>
        <v>250129S01_Sal</v>
      </c>
      <c r="C38" t="s">
        <v>741</v>
      </c>
      <c r="D38" s="70" t="s">
        <v>89</v>
      </c>
      <c r="E38" s="70" t="s">
        <v>77</v>
      </c>
      <c r="F38" s="70" t="str">
        <f t="shared" si="0"/>
        <v>250129S01_Sal_d15N_1_Lys</v>
      </c>
      <c r="G38" s="125" t="s">
        <v>865</v>
      </c>
      <c r="H38" s="70">
        <v>1</v>
      </c>
      <c r="I38" s="122">
        <v>4.25</v>
      </c>
      <c r="J38" s="70" t="s">
        <v>76</v>
      </c>
      <c r="K38" s="70" t="s">
        <v>736</v>
      </c>
      <c r="R38" t="s">
        <v>849</v>
      </c>
      <c r="S38" t="s">
        <v>71</v>
      </c>
    </row>
    <row r="39" spans="1:19" x14ac:dyDescent="0.25">
      <c r="A39" s="70" t="str">
        <f>extraction!$C$5</f>
        <v>250129S01_Sal_Batch_32_Tube_01</v>
      </c>
      <c r="B39" s="70" t="str">
        <f>extraction!$D$5</f>
        <v>250129S01_Sal</v>
      </c>
      <c r="C39" t="s">
        <v>742</v>
      </c>
      <c r="D39" s="70" t="s">
        <v>852</v>
      </c>
      <c r="E39" s="70" t="s">
        <v>77</v>
      </c>
      <c r="F39" s="70" t="str">
        <f t="shared" si="0"/>
        <v>250129S01_Sal_d15N_1_NLeu</v>
      </c>
      <c r="G39" s="125" t="s">
        <v>865</v>
      </c>
      <c r="H39" s="70">
        <v>1</v>
      </c>
      <c r="I39" s="122">
        <v>-2.38</v>
      </c>
      <c r="J39" s="70" t="s">
        <v>76</v>
      </c>
      <c r="K39" s="70" t="s">
        <v>736</v>
      </c>
      <c r="R39" t="s">
        <v>849</v>
      </c>
      <c r="S39" t="s">
        <v>71</v>
      </c>
    </row>
    <row r="40" spans="1:19" x14ac:dyDescent="0.25">
      <c r="A40" s="70" t="str">
        <f>extraction!$C$5</f>
        <v>250129S01_Sal_Batch_32_Tube_01</v>
      </c>
      <c r="B40" s="70" t="str">
        <f>extraction!$D$5</f>
        <v>250129S01_Sal</v>
      </c>
      <c r="C40" t="s">
        <v>743</v>
      </c>
      <c r="D40" s="70" t="s">
        <v>90</v>
      </c>
      <c r="E40" s="70" t="s">
        <v>77</v>
      </c>
      <c r="F40" s="70" t="str">
        <f t="shared" si="0"/>
        <v>250129S01_Sal_d15N_1_Phe</v>
      </c>
      <c r="G40" s="125" t="s">
        <v>865</v>
      </c>
      <c r="H40" s="70">
        <v>1</v>
      </c>
      <c r="I40" s="122">
        <v>6.15</v>
      </c>
      <c r="J40" s="70" t="s">
        <v>76</v>
      </c>
      <c r="K40" s="70" t="s">
        <v>736</v>
      </c>
      <c r="R40" t="s">
        <v>849</v>
      </c>
      <c r="S40" t="s">
        <v>71</v>
      </c>
    </row>
    <row r="41" spans="1:19" x14ac:dyDescent="0.25">
      <c r="A41" s="70" t="str">
        <f>extraction!$C$5</f>
        <v>250129S01_Sal_Batch_32_Tube_01</v>
      </c>
      <c r="B41" s="70" t="str">
        <f>extraction!$D$5</f>
        <v>250129S01_Sal</v>
      </c>
      <c r="C41" t="s">
        <v>744</v>
      </c>
      <c r="D41" s="70" t="s">
        <v>91</v>
      </c>
      <c r="E41" s="70" t="s">
        <v>77</v>
      </c>
      <c r="F41" s="70" t="str">
        <f t="shared" si="0"/>
        <v>250129S01_Sal_d15N_1_Pro</v>
      </c>
      <c r="G41" s="125" t="s">
        <v>865</v>
      </c>
      <c r="H41" s="70">
        <v>1</v>
      </c>
      <c r="I41" s="122">
        <v>16.23</v>
      </c>
      <c r="J41" s="70" t="s">
        <v>76</v>
      </c>
      <c r="K41" s="70" t="s">
        <v>736</v>
      </c>
      <c r="R41" t="s">
        <v>849</v>
      </c>
      <c r="S41" t="s">
        <v>71</v>
      </c>
    </row>
    <row r="42" spans="1:19" x14ac:dyDescent="0.25">
      <c r="A42" s="70" t="str">
        <f>extraction!$C$5</f>
        <v>250129S01_Sal_Batch_32_Tube_01</v>
      </c>
      <c r="B42" s="70" t="str">
        <f>extraction!$D$5</f>
        <v>250129S01_Sal</v>
      </c>
      <c r="C42" t="s">
        <v>745</v>
      </c>
      <c r="D42" s="70" t="s">
        <v>92</v>
      </c>
      <c r="E42" s="70" t="s">
        <v>77</v>
      </c>
      <c r="F42" s="70" t="str">
        <f t="shared" si="0"/>
        <v>250129S01_Sal_d15N_1_Ser</v>
      </c>
      <c r="G42" s="125" t="s">
        <v>865</v>
      </c>
      <c r="H42" s="70">
        <v>1</v>
      </c>
      <c r="I42" s="122">
        <v>5.75</v>
      </c>
      <c r="J42" s="70" t="s">
        <v>76</v>
      </c>
      <c r="K42" s="70" t="s">
        <v>736</v>
      </c>
      <c r="R42" t="s">
        <v>849</v>
      </c>
      <c r="S42" t="s">
        <v>71</v>
      </c>
    </row>
    <row r="43" spans="1:19" x14ac:dyDescent="0.25">
      <c r="A43" s="70" t="str">
        <f>extraction!$C$5</f>
        <v>250129S01_Sal_Batch_32_Tube_01</v>
      </c>
      <c r="B43" s="70" t="str">
        <f>extraction!$D$5</f>
        <v>250129S01_Sal</v>
      </c>
      <c r="C43" t="s">
        <v>746</v>
      </c>
      <c r="D43" s="70" t="s">
        <v>93</v>
      </c>
      <c r="E43" s="70" t="s">
        <v>77</v>
      </c>
      <c r="F43" s="70" t="str">
        <f t="shared" si="0"/>
        <v>250129S01_Sal_d15N_1_Thr</v>
      </c>
      <c r="G43" s="125" t="s">
        <v>865</v>
      </c>
      <c r="H43" s="70">
        <v>1</v>
      </c>
      <c r="I43" s="122">
        <v>-17.04</v>
      </c>
      <c r="J43" s="70" t="s">
        <v>76</v>
      </c>
      <c r="K43" s="70" t="s">
        <v>736</v>
      </c>
      <c r="R43" t="s">
        <v>849</v>
      </c>
      <c r="S43" t="s">
        <v>71</v>
      </c>
    </row>
    <row r="44" spans="1:19" x14ac:dyDescent="0.25">
      <c r="A44" s="70" t="str">
        <f>extraction!$C$5</f>
        <v>250129S01_Sal_Batch_32_Tube_01</v>
      </c>
      <c r="B44" s="70" t="str">
        <f>extraction!$D$5</f>
        <v>250129S01_Sal</v>
      </c>
      <c r="C44" t="s">
        <v>747</v>
      </c>
      <c r="D44" s="70" t="s">
        <v>94</v>
      </c>
      <c r="E44" s="70" t="s">
        <v>77</v>
      </c>
      <c r="F44" s="70" t="str">
        <f t="shared" si="0"/>
        <v>250129S01_Sal_d15N_1_Tyr</v>
      </c>
      <c r="G44" s="125" t="s">
        <v>865</v>
      </c>
      <c r="H44" s="70">
        <v>1</v>
      </c>
      <c r="I44" s="122">
        <v>10.51</v>
      </c>
      <c r="J44" s="70" t="s">
        <v>76</v>
      </c>
      <c r="K44" s="70" t="s">
        <v>736</v>
      </c>
      <c r="R44" t="s">
        <v>849</v>
      </c>
      <c r="S44" t="s">
        <v>71</v>
      </c>
    </row>
    <row r="45" spans="1:19" x14ac:dyDescent="0.25">
      <c r="A45" s="70" t="str">
        <f>extraction!$C$5</f>
        <v>250129S01_Sal_Batch_32_Tube_01</v>
      </c>
      <c r="B45" s="70" t="str">
        <f>extraction!$D$5</f>
        <v>250129S01_Sal</v>
      </c>
      <c r="C45" t="s">
        <v>774</v>
      </c>
      <c r="D45" s="70" t="s">
        <v>95</v>
      </c>
      <c r="E45" s="70" t="s">
        <v>77</v>
      </c>
      <c r="F45" s="70" t="str">
        <f t="shared" si="0"/>
        <v>250129S01_Sal_d15N_1_Val</v>
      </c>
      <c r="G45" s="125" t="s">
        <v>865</v>
      </c>
      <c r="H45" s="70">
        <v>1</v>
      </c>
      <c r="I45" s="122">
        <v>23.61</v>
      </c>
      <c r="J45" s="70" t="s">
        <v>76</v>
      </c>
      <c r="K45" s="70" t="s">
        <v>736</v>
      </c>
      <c r="R45" t="s">
        <v>849</v>
      </c>
      <c r="S45" t="s">
        <v>71</v>
      </c>
    </row>
    <row r="46" spans="1:19" x14ac:dyDescent="0.25">
      <c r="A46" s="70" t="str">
        <f>extraction!$C$5</f>
        <v>250129S01_Sal_Batch_32_Tube_01</v>
      </c>
      <c r="B46" s="70" t="str">
        <f>extraction!$D$5</f>
        <v>250129S01_Sal</v>
      </c>
      <c r="C46" t="s">
        <v>734</v>
      </c>
      <c r="D46" s="70" t="s">
        <v>84</v>
      </c>
      <c r="E46" s="70" t="s">
        <v>78</v>
      </c>
      <c r="F46" s="70" t="str">
        <f t="shared" si="0"/>
        <v>250129S01_Sal_area_1_Ala</v>
      </c>
      <c r="G46" s="125" t="s">
        <v>865</v>
      </c>
      <c r="H46" s="70">
        <v>1</v>
      </c>
      <c r="I46" s="122">
        <v>19.47</v>
      </c>
      <c r="K46" s="70" t="s">
        <v>736</v>
      </c>
      <c r="R46" t="s">
        <v>849</v>
      </c>
      <c r="S46" t="s">
        <v>71</v>
      </c>
    </row>
    <row r="47" spans="1:19" x14ac:dyDescent="0.25">
      <c r="A47" s="70" t="str">
        <f>extraction!$C$5</f>
        <v>250129S01_Sal_Batch_32_Tube_01</v>
      </c>
      <c r="B47" s="70" t="str">
        <f>extraction!$D$5</f>
        <v>250129S01_Sal</v>
      </c>
      <c r="C47" t="s">
        <v>738</v>
      </c>
      <c r="D47" s="70" t="s">
        <v>85</v>
      </c>
      <c r="E47" s="70" t="s">
        <v>78</v>
      </c>
      <c r="F47" s="70" t="str">
        <f t="shared" si="0"/>
        <v>250129S01_Sal_area_1_Asp</v>
      </c>
      <c r="G47" s="125" t="s">
        <v>865</v>
      </c>
      <c r="H47" s="70">
        <v>1</v>
      </c>
      <c r="I47" s="122">
        <v>20.16</v>
      </c>
      <c r="K47" s="70" t="s">
        <v>736</v>
      </c>
      <c r="R47" t="s">
        <v>849</v>
      </c>
      <c r="S47" t="s">
        <v>71</v>
      </c>
    </row>
    <row r="48" spans="1:19" x14ac:dyDescent="0.25">
      <c r="A48" s="70" t="str">
        <f>extraction!$C$5</f>
        <v>250129S01_Sal_Batch_32_Tube_01</v>
      </c>
      <c r="B48" s="70" t="str">
        <f>extraction!$D$5</f>
        <v>250129S01_Sal</v>
      </c>
      <c r="C48" t="s">
        <v>851</v>
      </c>
      <c r="D48" s="70" t="s">
        <v>86</v>
      </c>
      <c r="E48" s="70" t="s">
        <v>78</v>
      </c>
      <c r="F48" s="70" t="str">
        <f t="shared" si="0"/>
        <v>250129S01_Sal_area_1_Glu</v>
      </c>
      <c r="G48" s="125" t="s">
        <v>865</v>
      </c>
      <c r="H48" s="70">
        <v>1</v>
      </c>
      <c r="I48" s="122">
        <v>26.58</v>
      </c>
      <c r="K48" s="70" t="s">
        <v>736</v>
      </c>
      <c r="R48" t="s">
        <v>849</v>
      </c>
      <c r="S48" t="s">
        <v>71</v>
      </c>
    </row>
    <row r="49" spans="1:19" x14ac:dyDescent="0.25">
      <c r="A49" s="70" t="str">
        <f>extraction!$C$5</f>
        <v>250129S01_Sal_Batch_32_Tube_01</v>
      </c>
      <c r="B49" s="70" t="str">
        <f>extraction!$D$5</f>
        <v>250129S01_Sal</v>
      </c>
      <c r="C49" s="127" t="s">
        <v>155</v>
      </c>
      <c r="D49" s="70" t="s">
        <v>87</v>
      </c>
      <c r="E49" s="70" t="s">
        <v>78</v>
      </c>
      <c r="F49" s="70" t="str">
        <f t="shared" si="0"/>
        <v>250129S01_Sal_area_1_Gly</v>
      </c>
      <c r="G49" s="125" t="s">
        <v>865</v>
      </c>
      <c r="H49" s="70">
        <v>1</v>
      </c>
      <c r="I49" s="122">
        <v>15.26</v>
      </c>
      <c r="K49" s="70" t="s">
        <v>736</v>
      </c>
      <c r="R49" t="s">
        <v>849</v>
      </c>
      <c r="S49" t="s">
        <v>71</v>
      </c>
    </row>
    <row r="50" spans="1:19" x14ac:dyDescent="0.25">
      <c r="A50" s="70" t="str">
        <f>extraction!$C$5</f>
        <v>250129S01_Sal_Batch_32_Tube_01</v>
      </c>
      <c r="B50" s="70" t="str">
        <f>extraction!$D$5</f>
        <v>250129S01_Sal</v>
      </c>
      <c r="C50" t="s">
        <v>739</v>
      </c>
      <c r="D50" s="70" t="s">
        <v>850</v>
      </c>
      <c r="E50" s="70" t="s">
        <v>78</v>
      </c>
      <c r="F50" s="70" t="str">
        <f t="shared" si="0"/>
        <v>250129S01_Sal_area_1_Ile</v>
      </c>
      <c r="G50" s="125" t="s">
        <v>865</v>
      </c>
      <c r="H50" s="70">
        <v>1</v>
      </c>
      <c r="I50" s="122">
        <v>5.8</v>
      </c>
      <c r="K50" s="70" t="s">
        <v>736</v>
      </c>
      <c r="R50" t="s">
        <v>849</v>
      </c>
      <c r="S50" t="s">
        <v>71</v>
      </c>
    </row>
    <row r="51" spans="1:19" x14ac:dyDescent="0.25">
      <c r="A51" s="70" t="str">
        <f>extraction!$C$5</f>
        <v>250129S01_Sal_Batch_32_Tube_01</v>
      </c>
      <c r="B51" s="70" t="str">
        <f>extraction!$D$5</f>
        <v>250129S01_Sal</v>
      </c>
      <c r="C51" t="s">
        <v>740</v>
      </c>
      <c r="D51" s="70" t="s">
        <v>88</v>
      </c>
      <c r="E51" s="70" t="s">
        <v>78</v>
      </c>
      <c r="F51" s="70" t="str">
        <f t="shared" si="0"/>
        <v>250129S01_Sal_area_1_Leu</v>
      </c>
      <c r="G51" s="125" t="s">
        <v>865</v>
      </c>
      <c r="H51" s="70">
        <v>1</v>
      </c>
      <c r="I51" s="122">
        <v>16.23</v>
      </c>
      <c r="K51" s="70" t="s">
        <v>736</v>
      </c>
      <c r="R51" t="s">
        <v>849</v>
      </c>
      <c r="S51" t="s">
        <v>71</v>
      </c>
    </row>
    <row r="52" spans="1:19" x14ac:dyDescent="0.25">
      <c r="A52" s="70" t="str">
        <f>extraction!$C$5</f>
        <v>250129S01_Sal_Batch_32_Tube_01</v>
      </c>
      <c r="B52" s="70" t="str">
        <f>extraction!$D$5</f>
        <v>250129S01_Sal</v>
      </c>
      <c r="C52" t="s">
        <v>741</v>
      </c>
      <c r="D52" s="70" t="s">
        <v>89</v>
      </c>
      <c r="E52" s="70" t="s">
        <v>78</v>
      </c>
      <c r="F52" s="70" t="str">
        <f t="shared" si="0"/>
        <v>250129S01_Sal_area_1_Lys</v>
      </c>
      <c r="G52" s="125" t="s">
        <v>865</v>
      </c>
      <c r="H52" s="70">
        <v>1</v>
      </c>
      <c r="I52" s="122">
        <v>24.6</v>
      </c>
      <c r="K52" s="70" t="s">
        <v>736</v>
      </c>
      <c r="R52" t="s">
        <v>849</v>
      </c>
      <c r="S52" t="s">
        <v>71</v>
      </c>
    </row>
    <row r="53" spans="1:19" x14ac:dyDescent="0.25">
      <c r="A53" s="70" t="str">
        <f>extraction!$C$5</f>
        <v>250129S01_Sal_Batch_32_Tube_01</v>
      </c>
      <c r="B53" s="70" t="str">
        <f>extraction!$D$5</f>
        <v>250129S01_Sal</v>
      </c>
      <c r="C53" t="s">
        <v>742</v>
      </c>
      <c r="D53" s="70" t="s">
        <v>852</v>
      </c>
      <c r="E53" s="70" t="s">
        <v>78</v>
      </c>
      <c r="F53" s="70" t="str">
        <f t="shared" si="0"/>
        <v>250129S01_Sal_area_1_NLeu</v>
      </c>
      <c r="G53" s="125" t="s">
        <v>865</v>
      </c>
      <c r="H53" s="70">
        <v>1</v>
      </c>
      <c r="I53" s="122">
        <v>12.54</v>
      </c>
      <c r="K53" s="70" t="s">
        <v>736</v>
      </c>
      <c r="R53" t="s">
        <v>849</v>
      </c>
      <c r="S53" t="s">
        <v>71</v>
      </c>
    </row>
    <row r="54" spans="1:19" x14ac:dyDescent="0.25">
      <c r="A54" s="70" t="str">
        <f>extraction!$C$5</f>
        <v>250129S01_Sal_Batch_32_Tube_01</v>
      </c>
      <c r="B54" s="70" t="str">
        <f>extraction!$D$5</f>
        <v>250129S01_Sal</v>
      </c>
      <c r="C54" t="s">
        <v>743</v>
      </c>
      <c r="D54" s="70" t="s">
        <v>90</v>
      </c>
      <c r="E54" s="70" t="s">
        <v>78</v>
      </c>
      <c r="F54" s="70" t="str">
        <f t="shared" si="0"/>
        <v>250129S01_Sal_area_1_Phe</v>
      </c>
      <c r="G54" s="125" t="s">
        <v>865</v>
      </c>
      <c r="H54" s="70">
        <v>1</v>
      </c>
      <c r="I54" s="122">
        <v>4.3600000000000003</v>
      </c>
      <c r="K54" s="70" t="s">
        <v>736</v>
      </c>
      <c r="R54" t="s">
        <v>849</v>
      </c>
      <c r="S54" t="s">
        <v>71</v>
      </c>
    </row>
    <row r="55" spans="1:19" x14ac:dyDescent="0.25">
      <c r="A55" s="70" t="str">
        <f>extraction!$C$5</f>
        <v>250129S01_Sal_Batch_32_Tube_01</v>
      </c>
      <c r="B55" s="70" t="str">
        <f>extraction!$D$5</f>
        <v>250129S01_Sal</v>
      </c>
      <c r="C55" t="s">
        <v>744</v>
      </c>
      <c r="D55" s="70" t="s">
        <v>91</v>
      </c>
      <c r="E55" s="70" t="s">
        <v>78</v>
      </c>
      <c r="F55" s="70" t="str">
        <f t="shared" si="0"/>
        <v>250129S01_Sal_area_1_Pro</v>
      </c>
      <c r="G55" s="125" t="s">
        <v>865</v>
      </c>
      <c r="H55" s="70">
        <v>1</v>
      </c>
      <c r="I55" s="122">
        <v>8.24</v>
      </c>
      <c r="K55" s="70" t="s">
        <v>736</v>
      </c>
      <c r="R55" t="s">
        <v>849</v>
      </c>
      <c r="S55" t="s">
        <v>71</v>
      </c>
    </row>
    <row r="56" spans="1:19" x14ac:dyDescent="0.25">
      <c r="A56" s="70" t="str">
        <f>extraction!$C$5</f>
        <v>250129S01_Sal_Batch_32_Tube_01</v>
      </c>
      <c r="B56" s="70" t="str">
        <f>extraction!$D$5</f>
        <v>250129S01_Sal</v>
      </c>
      <c r="C56" t="s">
        <v>745</v>
      </c>
      <c r="D56" s="70" t="s">
        <v>92</v>
      </c>
      <c r="E56" s="70" t="s">
        <v>78</v>
      </c>
      <c r="F56" s="70" t="str">
        <f t="shared" si="0"/>
        <v>250129S01_Sal_area_1_Ser</v>
      </c>
      <c r="G56" s="125" t="s">
        <v>865</v>
      </c>
      <c r="H56" s="70">
        <v>1</v>
      </c>
      <c r="I56" s="122">
        <v>9.25</v>
      </c>
      <c r="K56" s="70" t="s">
        <v>736</v>
      </c>
      <c r="R56" t="s">
        <v>849</v>
      </c>
      <c r="S56" t="s">
        <v>71</v>
      </c>
    </row>
    <row r="57" spans="1:19" x14ac:dyDescent="0.25">
      <c r="A57" s="70" t="str">
        <f>extraction!$C$5</f>
        <v>250129S01_Sal_Batch_32_Tube_01</v>
      </c>
      <c r="B57" s="70" t="str">
        <f>extraction!$D$5</f>
        <v>250129S01_Sal</v>
      </c>
      <c r="C57" t="s">
        <v>746</v>
      </c>
      <c r="D57" s="70" t="s">
        <v>93</v>
      </c>
      <c r="E57" s="70" t="s">
        <v>78</v>
      </c>
      <c r="F57" s="70" t="str">
        <f t="shared" si="0"/>
        <v>250129S01_Sal_area_1_Thr</v>
      </c>
      <c r="G57" s="125" t="s">
        <v>865</v>
      </c>
      <c r="H57" s="70">
        <v>1</v>
      </c>
      <c r="I57" s="122">
        <v>9.66</v>
      </c>
      <c r="K57" s="70" t="s">
        <v>736</v>
      </c>
      <c r="R57" t="s">
        <v>849</v>
      </c>
      <c r="S57" t="s">
        <v>71</v>
      </c>
    </row>
    <row r="58" spans="1:19" x14ac:dyDescent="0.25">
      <c r="A58" s="70" t="str">
        <f>extraction!$C$5</f>
        <v>250129S01_Sal_Batch_32_Tube_01</v>
      </c>
      <c r="B58" s="70" t="str">
        <f>extraction!$D$5</f>
        <v>250129S01_Sal</v>
      </c>
      <c r="C58" t="s">
        <v>747</v>
      </c>
      <c r="D58" s="70" t="s">
        <v>94</v>
      </c>
      <c r="E58" s="70" t="s">
        <v>78</v>
      </c>
      <c r="F58" s="70" t="str">
        <f t="shared" si="0"/>
        <v>250129S01_Sal_area_1_Tyr</v>
      </c>
      <c r="G58" s="125" t="s">
        <v>865</v>
      </c>
      <c r="H58" s="70">
        <v>1</v>
      </c>
      <c r="I58" s="122">
        <v>2.2200000000000002</v>
      </c>
      <c r="K58" s="70" t="s">
        <v>736</v>
      </c>
      <c r="R58" t="s">
        <v>849</v>
      </c>
      <c r="S58" t="s">
        <v>71</v>
      </c>
    </row>
    <row r="59" spans="1:19" x14ac:dyDescent="0.25">
      <c r="A59" s="70" t="str">
        <f>extraction!$C$5</f>
        <v>250129S01_Sal_Batch_32_Tube_01</v>
      </c>
      <c r="B59" s="70" t="str">
        <f>extraction!$D$5</f>
        <v>250129S01_Sal</v>
      </c>
      <c r="C59" t="s">
        <v>774</v>
      </c>
      <c r="D59" s="70" t="s">
        <v>95</v>
      </c>
      <c r="E59" s="70" t="s">
        <v>78</v>
      </c>
      <c r="F59" s="70" t="str">
        <f t="shared" si="0"/>
        <v>250129S01_Sal_area_1_Val</v>
      </c>
      <c r="G59" s="125" t="s">
        <v>865</v>
      </c>
      <c r="H59" s="70">
        <v>1</v>
      </c>
      <c r="I59" s="122">
        <v>4.34</v>
      </c>
      <c r="K59" s="70" t="s">
        <v>736</v>
      </c>
      <c r="R59" t="s">
        <v>849</v>
      </c>
      <c r="S59" t="s">
        <v>71</v>
      </c>
    </row>
    <row r="61" spans="1:19" x14ac:dyDescent="0.25">
      <c r="A61" s="70" t="str">
        <f>extraction!$C$5</f>
        <v>250129S01_Sal_Batch_32_Tube_01</v>
      </c>
      <c r="B61" s="70" t="str">
        <f>extraction!$D$5</f>
        <v>250129S01_Sal</v>
      </c>
      <c r="C61" t="s">
        <v>734</v>
      </c>
      <c r="D61" s="70" t="s">
        <v>84</v>
      </c>
      <c r="E61" s="70" t="s">
        <v>77</v>
      </c>
      <c r="F61" s="70" t="str">
        <f t="shared" si="0"/>
        <v>250129S01_Sal_d15N_1_Ala</v>
      </c>
      <c r="G61" s="125" t="s">
        <v>860</v>
      </c>
      <c r="H61" s="70">
        <v>1</v>
      </c>
      <c r="I61" s="122">
        <v>20.86255165</v>
      </c>
      <c r="J61" s="70" t="s">
        <v>76</v>
      </c>
      <c r="K61" s="70" t="s">
        <v>736</v>
      </c>
      <c r="R61" t="s">
        <v>849</v>
      </c>
      <c r="S61" t="s">
        <v>71</v>
      </c>
    </row>
    <row r="62" spans="1:19" x14ac:dyDescent="0.25">
      <c r="A62" s="70" t="str">
        <f>extraction!$C$5</f>
        <v>250129S01_Sal_Batch_32_Tube_01</v>
      </c>
      <c r="B62" s="70" t="str">
        <f>extraction!$D$5</f>
        <v>250129S01_Sal</v>
      </c>
      <c r="C62" t="s">
        <v>738</v>
      </c>
      <c r="D62" s="70" t="s">
        <v>85</v>
      </c>
      <c r="E62" s="70" t="s">
        <v>77</v>
      </c>
      <c r="F62" s="70" t="str">
        <f t="shared" si="0"/>
        <v>250129S01_Sal_d15N_1_Asp</v>
      </c>
      <c r="G62" s="125" t="s">
        <v>860</v>
      </c>
      <c r="H62" s="70">
        <v>1</v>
      </c>
      <c r="I62" s="122">
        <v>19.915201790000001</v>
      </c>
      <c r="J62" s="70" t="s">
        <v>76</v>
      </c>
      <c r="K62" s="70" t="s">
        <v>736</v>
      </c>
      <c r="R62" t="s">
        <v>849</v>
      </c>
      <c r="S62" t="s">
        <v>71</v>
      </c>
    </row>
    <row r="63" spans="1:19" x14ac:dyDescent="0.25">
      <c r="A63" s="70" t="str">
        <f>extraction!$C$5</f>
        <v>250129S01_Sal_Batch_32_Tube_01</v>
      </c>
      <c r="B63" s="70" t="str">
        <f>extraction!$D$5</f>
        <v>250129S01_Sal</v>
      </c>
      <c r="C63" t="s">
        <v>851</v>
      </c>
      <c r="D63" s="70" t="s">
        <v>86</v>
      </c>
      <c r="E63" s="70" t="s">
        <v>77</v>
      </c>
      <c r="F63" s="70" t="str">
        <f t="shared" si="0"/>
        <v>250129S01_Sal_d15N_1_Glu</v>
      </c>
      <c r="G63" s="125" t="s">
        <v>860</v>
      </c>
      <c r="H63" s="70">
        <v>1</v>
      </c>
      <c r="I63" s="122">
        <v>17.5765262</v>
      </c>
      <c r="J63" s="70" t="s">
        <v>76</v>
      </c>
      <c r="K63" s="70" t="s">
        <v>736</v>
      </c>
      <c r="R63" t="s">
        <v>849</v>
      </c>
      <c r="S63" t="s">
        <v>71</v>
      </c>
    </row>
    <row r="64" spans="1:19" x14ac:dyDescent="0.25">
      <c r="A64" s="70" t="str">
        <f>extraction!$C$5</f>
        <v>250129S01_Sal_Batch_32_Tube_01</v>
      </c>
      <c r="B64" s="70" t="str">
        <f>extraction!$D$5</f>
        <v>250129S01_Sal</v>
      </c>
      <c r="C64" s="127" t="s">
        <v>155</v>
      </c>
      <c r="D64" s="70" t="s">
        <v>87</v>
      </c>
      <c r="E64" s="70" t="s">
        <v>77</v>
      </c>
      <c r="F64" s="70" t="str">
        <f t="shared" si="0"/>
        <v>250129S01_Sal_d15N_1_Gly</v>
      </c>
      <c r="G64" s="125" t="s">
        <v>860</v>
      </c>
      <c r="H64" s="70">
        <v>1</v>
      </c>
      <c r="I64" s="122">
        <v>4.0800626260000001</v>
      </c>
      <c r="J64" s="70" t="s">
        <v>76</v>
      </c>
      <c r="K64" s="70" t="s">
        <v>736</v>
      </c>
      <c r="R64" t="s">
        <v>849</v>
      </c>
      <c r="S64" t="s">
        <v>71</v>
      </c>
    </row>
    <row r="65" spans="1:19" x14ac:dyDescent="0.25">
      <c r="A65" s="70" t="str">
        <f>extraction!$C$5</f>
        <v>250129S01_Sal_Batch_32_Tube_01</v>
      </c>
      <c r="B65" s="70" t="str">
        <f>extraction!$D$5</f>
        <v>250129S01_Sal</v>
      </c>
      <c r="C65" t="s">
        <v>739</v>
      </c>
      <c r="D65" s="70" t="s">
        <v>850</v>
      </c>
      <c r="E65" s="70" t="s">
        <v>77</v>
      </c>
      <c r="F65" s="70" t="str">
        <f t="shared" si="0"/>
        <v>250129S01_Sal_d15N_1_Ile</v>
      </c>
      <c r="G65" s="125" t="s">
        <v>860</v>
      </c>
      <c r="H65" s="70">
        <v>1</v>
      </c>
      <c r="I65" s="122">
        <v>18.649719560000001</v>
      </c>
      <c r="J65" s="70" t="s">
        <v>76</v>
      </c>
      <c r="K65" s="70" t="s">
        <v>736</v>
      </c>
      <c r="R65" t="s">
        <v>849</v>
      </c>
      <c r="S65" t="s">
        <v>71</v>
      </c>
    </row>
    <row r="66" spans="1:19" x14ac:dyDescent="0.25">
      <c r="A66" s="70" t="str">
        <f>extraction!$C$5</f>
        <v>250129S01_Sal_Batch_32_Tube_01</v>
      </c>
      <c r="B66" s="70" t="str">
        <f>extraction!$D$5</f>
        <v>250129S01_Sal</v>
      </c>
      <c r="C66" t="s">
        <v>740</v>
      </c>
      <c r="D66" s="70" t="s">
        <v>88</v>
      </c>
      <c r="E66" s="70" t="s">
        <v>77</v>
      </c>
      <c r="F66" s="70" t="str">
        <f t="shared" si="0"/>
        <v>250129S01_Sal_d15N_1_Leu</v>
      </c>
      <c r="G66" s="125" t="s">
        <v>860</v>
      </c>
      <c r="H66" s="70">
        <v>1</v>
      </c>
      <c r="I66" s="122">
        <v>18.484612890000001</v>
      </c>
      <c r="J66" s="70" t="s">
        <v>76</v>
      </c>
      <c r="K66" s="70" t="s">
        <v>736</v>
      </c>
      <c r="R66" t="s">
        <v>849</v>
      </c>
      <c r="S66" t="s">
        <v>71</v>
      </c>
    </row>
    <row r="67" spans="1:19" x14ac:dyDescent="0.25">
      <c r="A67" s="70" t="str">
        <f>extraction!$C$5</f>
        <v>250129S01_Sal_Batch_32_Tube_01</v>
      </c>
      <c r="B67" s="70" t="str">
        <f>extraction!$D$5</f>
        <v>250129S01_Sal</v>
      </c>
      <c r="C67" t="s">
        <v>741</v>
      </c>
      <c r="D67" s="70" t="s">
        <v>89</v>
      </c>
      <c r="E67" s="70" t="s">
        <v>77</v>
      </c>
      <c r="F67" s="70" t="str">
        <f t="shared" si="0"/>
        <v>250129S01_Sal_d15N_1_Lys</v>
      </c>
      <c r="G67" s="125" t="s">
        <v>860</v>
      </c>
      <c r="H67" s="70">
        <v>1</v>
      </c>
      <c r="I67" s="122">
        <v>3.0370717059999999</v>
      </c>
      <c r="J67" s="70" t="s">
        <v>76</v>
      </c>
      <c r="K67" s="70" t="s">
        <v>736</v>
      </c>
      <c r="R67" t="s">
        <v>849</v>
      </c>
      <c r="S67" t="s">
        <v>71</v>
      </c>
    </row>
    <row r="68" spans="1:19" x14ac:dyDescent="0.25">
      <c r="A68" s="70" t="str">
        <f>extraction!$C$5</f>
        <v>250129S01_Sal_Batch_32_Tube_01</v>
      </c>
      <c r="B68" s="70" t="str">
        <f>extraction!$D$5</f>
        <v>250129S01_Sal</v>
      </c>
      <c r="C68" t="s">
        <v>742</v>
      </c>
      <c r="D68" s="70" t="s">
        <v>852</v>
      </c>
      <c r="E68" s="70" t="s">
        <v>77</v>
      </c>
      <c r="F68" s="70" t="str">
        <f t="shared" ref="F68:F131" si="1">B68&amp;"_"&amp;LEFT(E68,4)&amp;"_"&amp;H68&amp;"_"&amp;D68</f>
        <v>250129S01_Sal_d15N_1_NLeu</v>
      </c>
      <c r="G68" s="125" t="s">
        <v>860</v>
      </c>
      <c r="H68" s="70">
        <v>1</v>
      </c>
      <c r="I68" s="122">
        <v>-5.214234834</v>
      </c>
      <c r="J68" s="70" t="s">
        <v>76</v>
      </c>
      <c r="K68" s="70" t="s">
        <v>736</v>
      </c>
      <c r="R68" t="s">
        <v>849</v>
      </c>
      <c r="S68" t="s">
        <v>71</v>
      </c>
    </row>
    <row r="69" spans="1:19" x14ac:dyDescent="0.25">
      <c r="A69" s="70" t="str">
        <f>extraction!$C$5</f>
        <v>250129S01_Sal_Batch_32_Tube_01</v>
      </c>
      <c r="B69" s="70" t="str">
        <f>extraction!$D$5</f>
        <v>250129S01_Sal</v>
      </c>
      <c r="C69" t="s">
        <v>743</v>
      </c>
      <c r="D69" s="70" t="s">
        <v>90</v>
      </c>
      <c r="E69" s="70" t="s">
        <v>77</v>
      </c>
      <c r="F69" s="70" t="str">
        <f t="shared" si="1"/>
        <v>250129S01_Sal_d15N_1_Phe</v>
      </c>
      <c r="G69" s="125" t="s">
        <v>860</v>
      </c>
      <c r="H69" s="70">
        <v>1</v>
      </c>
      <c r="I69" s="122">
        <v>4.4455121469999996</v>
      </c>
      <c r="J69" s="70" t="s">
        <v>76</v>
      </c>
      <c r="K69" s="70" t="s">
        <v>736</v>
      </c>
      <c r="R69" t="s">
        <v>849</v>
      </c>
      <c r="S69" t="s">
        <v>71</v>
      </c>
    </row>
    <row r="70" spans="1:19" x14ac:dyDescent="0.25">
      <c r="A70" s="70" t="str">
        <f>extraction!$C$5</f>
        <v>250129S01_Sal_Batch_32_Tube_01</v>
      </c>
      <c r="B70" s="70" t="str">
        <f>extraction!$D$5</f>
        <v>250129S01_Sal</v>
      </c>
      <c r="C70" t="s">
        <v>744</v>
      </c>
      <c r="D70" s="70" t="s">
        <v>91</v>
      </c>
      <c r="E70" s="70" t="s">
        <v>77</v>
      </c>
      <c r="F70" s="70" t="str">
        <f t="shared" si="1"/>
        <v>250129S01_Sal_d15N_1_Pro</v>
      </c>
      <c r="G70" s="125" t="s">
        <v>860</v>
      </c>
      <c r="H70" s="70">
        <v>1</v>
      </c>
      <c r="I70" s="122">
        <v>14.07203644</v>
      </c>
      <c r="J70" s="70" t="s">
        <v>76</v>
      </c>
      <c r="K70" s="70" t="s">
        <v>736</v>
      </c>
      <c r="R70" t="s">
        <v>849</v>
      </c>
      <c r="S70" t="s">
        <v>71</v>
      </c>
    </row>
    <row r="71" spans="1:19" x14ac:dyDescent="0.25">
      <c r="A71" s="70" t="str">
        <f>extraction!$C$5</f>
        <v>250129S01_Sal_Batch_32_Tube_01</v>
      </c>
      <c r="B71" s="70" t="str">
        <f>extraction!$D$5</f>
        <v>250129S01_Sal</v>
      </c>
      <c r="C71" t="s">
        <v>745</v>
      </c>
      <c r="D71" s="70" t="s">
        <v>92</v>
      </c>
      <c r="E71" s="70" t="s">
        <v>77</v>
      </c>
      <c r="F71" s="70" t="str">
        <f t="shared" si="1"/>
        <v>250129S01_Sal_d15N_1_Ser</v>
      </c>
      <c r="G71" s="125" t="s">
        <v>860</v>
      </c>
      <c r="H71" s="70">
        <v>1</v>
      </c>
      <c r="I71" s="122">
        <v>3.2857384600000001</v>
      </c>
      <c r="J71" s="70" t="s">
        <v>76</v>
      </c>
      <c r="K71" s="70" t="s">
        <v>736</v>
      </c>
      <c r="R71" t="s">
        <v>849</v>
      </c>
      <c r="S71" t="s">
        <v>71</v>
      </c>
    </row>
    <row r="72" spans="1:19" x14ac:dyDescent="0.25">
      <c r="A72" s="70" t="str">
        <f>extraction!$C$5</f>
        <v>250129S01_Sal_Batch_32_Tube_01</v>
      </c>
      <c r="B72" s="70" t="str">
        <f>extraction!$D$5</f>
        <v>250129S01_Sal</v>
      </c>
      <c r="C72" t="s">
        <v>746</v>
      </c>
      <c r="D72" s="70" t="s">
        <v>93</v>
      </c>
      <c r="E72" s="70" t="s">
        <v>77</v>
      </c>
      <c r="F72" s="70" t="str">
        <f t="shared" si="1"/>
        <v>250129S01_Sal_d15N_1_Thr</v>
      </c>
      <c r="G72" s="125" t="s">
        <v>860</v>
      </c>
      <c r="H72" s="70">
        <v>1</v>
      </c>
      <c r="I72" s="122">
        <v>-20.512777320000001</v>
      </c>
      <c r="J72" s="70" t="s">
        <v>76</v>
      </c>
      <c r="K72" s="70" t="s">
        <v>736</v>
      </c>
      <c r="R72" t="s">
        <v>849</v>
      </c>
      <c r="S72" t="s">
        <v>71</v>
      </c>
    </row>
    <row r="73" spans="1:19" x14ac:dyDescent="0.25">
      <c r="A73" s="70" t="str">
        <f>extraction!$C$5</f>
        <v>250129S01_Sal_Batch_32_Tube_01</v>
      </c>
      <c r="B73" s="70" t="str">
        <f>extraction!$D$5</f>
        <v>250129S01_Sal</v>
      </c>
      <c r="C73" t="s">
        <v>747</v>
      </c>
      <c r="D73" s="70" t="s">
        <v>94</v>
      </c>
      <c r="E73" s="70" t="s">
        <v>77</v>
      </c>
      <c r="F73" s="70" t="str">
        <f t="shared" si="1"/>
        <v>250129S01_Sal_d15N_1_Tyr</v>
      </c>
      <c r="G73" s="125" t="s">
        <v>860</v>
      </c>
      <c r="H73" s="70">
        <v>1</v>
      </c>
      <c r="I73" s="122">
        <v>9.7319458520000008</v>
      </c>
      <c r="J73" s="70" t="s">
        <v>76</v>
      </c>
      <c r="K73" s="70" t="s">
        <v>736</v>
      </c>
      <c r="R73" t="s">
        <v>849</v>
      </c>
      <c r="S73" t="s">
        <v>71</v>
      </c>
    </row>
    <row r="74" spans="1:19" x14ac:dyDescent="0.25">
      <c r="A74" s="70" t="str">
        <f>extraction!$C$5</f>
        <v>250129S01_Sal_Batch_32_Tube_01</v>
      </c>
      <c r="B74" s="70" t="str">
        <f>extraction!$D$5</f>
        <v>250129S01_Sal</v>
      </c>
      <c r="C74" t="s">
        <v>774</v>
      </c>
      <c r="D74" s="70" t="s">
        <v>95</v>
      </c>
      <c r="E74" s="70" t="s">
        <v>77</v>
      </c>
      <c r="F74" s="70" t="str">
        <f t="shared" si="1"/>
        <v>250129S01_Sal_d15N_1_Val</v>
      </c>
      <c r="G74" s="125" t="s">
        <v>860</v>
      </c>
      <c r="H74" s="70">
        <v>1</v>
      </c>
      <c r="I74" s="122">
        <v>20.112524390000001</v>
      </c>
      <c r="J74" s="70" t="s">
        <v>76</v>
      </c>
      <c r="K74" s="70" t="s">
        <v>736</v>
      </c>
      <c r="R74" t="s">
        <v>849</v>
      </c>
      <c r="S74" t="s">
        <v>71</v>
      </c>
    </row>
    <row r="75" spans="1:19" x14ac:dyDescent="0.25">
      <c r="A75" s="70" t="str">
        <f>extraction!$C$5</f>
        <v>250129S01_Sal_Batch_32_Tube_01</v>
      </c>
      <c r="B75" s="70" t="str">
        <f>extraction!$D$5</f>
        <v>250129S01_Sal</v>
      </c>
      <c r="C75" t="s">
        <v>734</v>
      </c>
      <c r="D75" s="70" t="s">
        <v>84</v>
      </c>
      <c r="E75" s="70" t="s">
        <v>78</v>
      </c>
      <c r="F75" s="70" t="str">
        <f t="shared" si="1"/>
        <v>250129S01_Sal_area_1_Ala</v>
      </c>
      <c r="G75" s="125" t="s">
        <v>860</v>
      </c>
      <c r="H75" s="70">
        <v>1</v>
      </c>
      <c r="I75" s="122">
        <v>17.175000000000001</v>
      </c>
      <c r="K75" s="70" t="s">
        <v>736</v>
      </c>
      <c r="R75" t="s">
        <v>849</v>
      </c>
      <c r="S75" t="s">
        <v>71</v>
      </c>
    </row>
    <row r="76" spans="1:19" x14ac:dyDescent="0.25">
      <c r="A76" s="70" t="str">
        <f>extraction!$C$5</f>
        <v>250129S01_Sal_Batch_32_Tube_01</v>
      </c>
      <c r="B76" s="70" t="str">
        <f>extraction!$D$5</f>
        <v>250129S01_Sal</v>
      </c>
      <c r="C76" t="s">
        <v>738</v>
      </c>
      <c r="D76" s="70" t="s">
        <v>85</v>
      </c>
      <c r="E76" s="70" t="s">
        <v>78</v>
      </c>
      <c r="F76" s="70" t="str">
        <f t="shared" si="1"/>
        <v>250129S01_Sal_area_1_Asp</v>
      </c>
      <c r="G76" s="125" t="s">
        <v>860</v>
      </c>
      <c r="H76" s="70">
        <v>1</v>
      </c>
      <c r="I76" s="122">
        <v>19.545999999999999</v>
      </c>
      <c r="K76" s="70" t="s">
        <v>736</v>
      </c>
      <c r="R76" t="s">
        <v>849</v>
      </c>
      <c r="S76" t="s">
        <v>71</v>
      </c>
    </row>
    <row r="77" spans="1:19" x14ac:dyDescent="0.25">
      <c r="A77" s="70" t="str">
        <f>extraction!$C$5</f>
        <v>250129S01_Sal_Batch_32_Tube_01</v>
      </c>
      <c r="B77" s="70" t="str">
        <f>extraction!$D$5</f>
        <v>250129S01_Sal</v>
      </c>
      <c r="C77" t="s">
        <v>851</v>
      </c>
      <c r="D77" s="70" t="s">
        <v>86</v>
      </c>
      <c r="E77" s="70" t="s">
        <v>78</v>
      </c>
      <c r="F77" s="70" t="str">
        <f t="shared" si="1"/>
        <v>250129S01_Sal_area_1_Glu</v>
      </c>
      <c r="G77" s="125" t="s">
        <v>860</v>
      </c>
      <c r="H77" s="70">
        <v>1</v>
      </c>
      <c r="I77" s="122">
        <v>26.353999999999999</v>
      </c>
      <c r="K77" s="70" t="s">
        <v>736</v>
      </c>
      <c r="R77" t="s">
        <v>849</v>
      </c>
      <c r="S77" t="s">
        <v>71</v>
      </c>
    </row>
    <row r="78" spans="1:19" x14ac:dyDescent="0.25">
      <c r="A78" s="70" t="str">
        <f>extraction!$C$5</f>
        <v>250129S01_Sal_Batch_32_Tube_01</v>
      </c>
      <c r="B78" s="70" t="str">
        <f>extraction!$D$5</f>
        <v>250129S01_Sal</v>
      </c>
      <c r="C78" s="127" t="s">
        <v>155</v>
      </c>
      <c r="D78" s="70" t="s">
        <v>87</v>
      </c>
      <c r="E78" s="70" t="s">
        <v>78</v>
      </c>
      <c r="F78" s="70" t="str">
        <f t="shared" si="1"/>
        <v>250129S01_Sal_area_1_Gly</v>
      </c>
      <c r="G78" s="125" t="s">
        <v>860</v>
      </c>
      <c r="H78" s="70">
        <v>1</v>
      </c>
      <c r="I78" s="122">
        <v>15.323</v>
      </c>
      <c r="K78" s="70" t="s">
        <v>736</v>
      </c>
      <c r="R78" t="s">
        <v>849</v>
      </c>
      <c r="S78" t="s">
        <v>71</v>
      </c>
    </row>
    <row r="79" spans="1:19" x14ac:dyDescent="0.25">
      <c r="A79" s="70" t="str">
        <f>extraction!$C$5</f>
        <v>250129S01_Sal_Batch_32_Tube_01</v>
      </c>
      <c r="B79" s="70" t="str">
        <f>extraction!$D$5</f>
        <v>250129S01_Sal</v>
      </c>
      <c r="C79" t="s">
        <v>739</v>
      </c>
      <c r="D79" s="70" t="s">
        <v>850</v>
      </c>
      <c r="E79" s="70" t="s">
        <v>78</v>
      </c>
      <c r="F79" s="70" t="str">
        <f t="shared" si="1"/>
        <v>250129S01_Sal_area_1_Ile</v>
      </c>
      <c r="G79" s="125" t="s">
        <v>860</v>
      </c>
      <c r="H79" s="70">
        <v>1</v>
      </c>
      <c r="I79" s="122">
        <v>4.5250000000000004</v>
      </c>
      <c r="K79" s="70" t="s">
        <v>736</v>
      </c>
      <c r="R79" t="s">
        <v>849</v>
      </c>
      <c r="S79" t="s">
        <v>71</v>
      </c>
    </row>
    <row r="80" spans="1:19" x14ac:dyDescent="0.25">
      <c r="A80" s="70" t="str">
        <f>extraction!$C$5</f>
        <v>250129S01_Sal_Batch_32_Tube_01</v>
      </c>
      <c r="B80" s="70" t="str">
        <f>extraction!$D$5</f>
        <v>250129S01_Sal</v>
      </c>
      <c r="C80" t="s">
        <v>740</v>
      </c>
      <c r="D80" s="70" t="s">
        <v>88</v>
      </c>
      <c r="E80" s="70" t="s">
        <v>78</v>
      </c>
      <c r="F80" s="70" t="str">
        <f t="shared" si="1"/>
        <v>250129S01_Sal_area_1_Leu</v>
      </c>
      <c r="G80" s="125" t="s">
        <v>860</v>
      </c>
      <c r="H80" s="70">
        <v>1</v>
      </c>
      <c r="I80" s="122">
        <v>14.345000000000001</v>
      </c>
      <c r="K80" s="70" t="s">
        <v>736</v>
      </c>
      <c r="R80" t="s">
        <v>849</v>
      </c>
      <c r="S80" t="s">
        <v>71</v>
      </c>
    </row>
    <row r="81" spans="1:19" x14ac:dyDescent="0.25">
      <c r="A81" s="70" t="str">
        <f>extraction!$C$5</f>
        <v>250129S01_Sal_Batch_32_Tube_01</v>
      </c>
      <c r="B81" s="70" t="str">
        <f>extraction!$D$5</f>
        <v>250129S01_Sal</v>
      </c>
      <c r="C81" t="s">
        <v>741</v>
      </c>
      <c r="D81" s="70" t="s">
        <v>89</v>
      </c>
      <c r="E81" s="70" t="s">
        <v>78</v>
      </c>
      <c r="F81" s="70" t="str">
        <f t="shared" si="1"/>
        <v>250129S01_Sal_area_1_Lys</v>
      </c>
      <c r="G81" s="125" t="s">
        <v>860</v>
      </c>
      <c r="H81" s="70">
        <v>1</v>
      </c>
      <c r="I81" s="122">
        <v>27.562000000000001</v>
      </c>
      <c r="K81" s="70" t="s">
        <v>736</v>
      </c>
      <c r="R81" t="s">
        <v>849</v>
      </c>
      <c r="S81" t="s">
        <v>71</v>
      </c>
    </row>
    <row r="82" spans="1:19" x14ac:dyDescent="0.25">
      <c r="A82" s="70" t="str">
        <f>extraction!$C$5</f>
        <v>250129S01_Sal_Batch_32_Tube_01</v>
      </c>
      <c r="B82" s="70" t="str">
        <f>extraction!$D$5</f>
        <v>250129S01_Sal</v>
      </c>
      <c r="C82" t="s">
        <v>742</v>
      </c>
      <c r="D82" s="70" t="s">
        <v>852</v>
      </c>
      <c r="E82" s="70" t="s">
        <v>78</v>
      </c>
      <c r="F82" s="70" t="str">
        <f t="shared" si="1"/>
        <v>250129S01_Sal_area_1_NLeu</v>
      </c>
      <c r="G82" s="125" t="s">
        <v>860</v>
      </c>
      <c r="H82" s="70">
        <v>1</v>
      </c>
      <c r="I82" s="122">
        <v>14.631</v>
      </c>
      <c r="K82" s="70" t="s">
        <v>736</v>
      </c>
      <c r="R82" t="s">
        <v>849</v>
      </c>
      <c r="S82" t="s">
        <v>71</v>
      </c>
    </row>
    <row r="83" spans="1:19" x14ac:dyDescent="0.25">
      <c r="A83" s="70" t="str">
        <f>extraction!$C$5</f>
        <v>250129S01_Sal_Batch_32_Tube_01</v>
      </c>
      <c r="B83" s="70" t="str">
        <f>extraction!$D$5</f>
        <v>250129S01_Sal</v>
      </c>
      <c r="C83" t="s">
        <v>743</v>
      </c>
      <c r="D83" s="70" t="s">
        <v>90</v>
      </c>
      <c r="E83" s="70" t="s">
        <v>78</v>
      </c>
      <c r="F83" s="70" t="str">
        <f t="shared" si="1"/>
        <v>250129S01_Sal_area_1_Phe</v>
      </c>
      <c r="G83" s="125" t="s">
        <v>860</v>
      </c>
      <c r="H83" s="70">
        <v>1</v>
      </c>
      <c r="I83" s="122">
        <v>4.234</v>
      </c>
      <c r="K83" s="70" t="s">
        <v>736</v>
      </c>
      <c r="R83" t="s">
        <v>849</v>
      </c>
      <c r="S83" t="s">
        <v>71</v>
      </c>
    </row>
    <row r="84" spans="1:19" x14ac:dyDescent="0.25">
      <c r="A84" s="70" t="str">
        <f>extraction!$C$5</f>
        <v>250129S01_Sal_Batch_32_Tube_01</v>
      </c>
      <c r="B84" s="70" t="str">
        <f>extraction!$D$5</f>
        <v>250129S01_Sal</v>
      </c>
      <c r="C84" t="s">
        <v>744</v>
      </c>
      <c r="D84" s="70" t="s">
        <v>91</v>
      </c>
      <c r="E84" s="70" t="s">
        <v>78</v>
      </c>
      <c r="F84" s="70" t="str">
        <f t="shared" si="1"/>
        <v>250129S01_Sal_area_1_Pro</v>
      </c>
      <c r="G84" s="125" t="s">
        <v>860</v>
      </c>
      <c r="H84" s="70">
        <v>1</v>
      </c>
      <c r="I84" s="122">
        <v>7.9950000000000001</v>
      </c>
      <c r="K84" s="70" t="s">
        <v>736</v>
      </c>
      <c r="R84" t="s">
        <v>849</v>
      </c>
      <c r="S84" t="s">
        <v>71</v>
      </c>
    </row>
    <row r="85" spans="1:19" x14ac:dyDescent="0.25">
      <c r="A85" s="70" t="str">
        <f>extraction!$C$5</f>
        <v>250129S01_Sal_Batch_32_Tube_01</v>
      </c>
      <c r="B85" s="70" t="str">
        <f>extraction!$D$5</f>
        <v>250129S01_Sal</v>
      </c>
      <c r="C85" t="s">
        <v>745</v>
      </c>
      <c r="D85" s="70" t="s">
        <v>92</v>
      </c>
      <c r="E85" s="70" t="s">
        <v>78</v>
      </c>
      <c r="F85" s="70" t="str">
        <f t="shared" si="1"/>
        <v>250129S01_Sal_area_1_Ser</v>
      </c>
      <c r="G85" s="125" t="s">
        <v>860</v>
      </c>
      <c r="H85" s="70">
        <v>1</v>
      </c>
      <c r="I85" s="122">
        <v>9.7449999999999992</v>
      </c>
      <c r="K85" s="70" t="s">
        <v>736</v>
      </c>
      <c r="R85" t="s">
        <v>849</v>
      </c>
      <c r="S85" t="s">
        <v>71</v>
      </c>
    </row>
    <row r="86" spans="1:19" x14ac:dyDescent="0.25">
      <c r="A86" s="70" t="str">
        <f>extraction!$C$5</f>
        <v>250129S01_Sal_Batch_32_Tube_01</v>
      </c>
      <c r="B86" s="70" t="str">
        <f>extraction!$D$5</f>
        <v>250129S01_Sal</v>
      </c>
      <c r="C86" t="s">
        <v>746</v>
      </c>
      <c r="D86" s="70" t="s">
        <v>93</v>
      </c>
      <c r="E86" s="70" t="s">
        <v>78</v>
      </c>
      <c r="F86" s="70" t="str">
        <f t="shared" si="1"/>
        <v>250129S01_Sal_area_1_Thr</v>
      </c>
      <c r="G86" s="125" t="s">
        <v>860</v>
      </c>
      <c r="H86" s="70">
        <v>1</v>
      </c>
      <c r="I86" s="122">
        <v>9.0830000000000002</v>
      </c>
      <c r="K86" s="70" t="s">
        <v>736</v>
      </c>
      <c r="R86" t="s">
        <v>849</v>
      </c>
      <c r="S86" t="s">
        <v>71</v>
      </c>
    </row>
    <row r="87" spans="1:19" x14ac:dyDescent="0.25">
      <c r="A87" s="70" t="str">
        <f>extraction!$C$5</f>
        <v>250129S01_Sal_Batch_32_Tube_01</v>
      </c>
      <c r="B87" s="70" t="str">
        <f>extraction!$D$5</f>
        <v>250129S01_Sal</v>
      </c>
      <c r="C87" t="s">
        <v>747</v>
      </c>
      <c r="D87" s="70" t="s">
        <v>94</v>
      </c>
      <c r="E87" s="70" t="s">
        <v>78</v>
      </c>
      <c r="F87" s="70" t="str">
        <f t="shared" si="1"/>
        <v>250129S01_Sal_area_1_Tyr</v>
      </c>
      <c r="G87" s="125" t="s">
        <v>860</v>
      </c>
      <c r="H87" s="70">
        <v>1</v>
      </c>
      <c r="I87" s="122">
        <v>2.4870000000000001</v>
      </c>
      <c r="K87" s="70" t="s">
        <v>736</v>
      </c>
      <c r="R87" t="s">
        <v>849</v>
      </c>
      <c r="S87" t="s">
        <v>71</v>
      </c>
    </row>
    <row r="88" spans="1:19" x14ac:dyDescent="0.25">
      <c r="A88" s="70" t="str">
        <f>extraction!$C$5</f>
        <v>250129S01_Sal_Batch_32_Tube_01</v>
      </c>
      <c r="B88" s="70" t="str">
        <f>extraction!$D$5</f>
        <v>250129S01_Sal</v>
      </c>
      <c r="C88" t="s">
        <v>774</v>
      </c>
      <c r="D88" s="70" t="s">
        <v>95</v>
      </c>
      <c r="E88" s="70" t="s">
        <v>78</v>
      </c>
      <c r="F88" s="70" t="str">
        <f t="shared" si="1"/>
        <v>250129S01_Sal_area_1_Val</v>
      </c>
      <c r="G88" s="125" t="s">
        <v>860</v>
      </c>
      <c r="H88" s="70">
        <v>1</v>
      </c>
      <c r="I88" s="122">
        <v>6.72</v>
      </c>
      <c r="K88" s="70" t="s">
        <v>736</v>
      </c>
      <c r="R88" t="s">
        <v>849</v>
      </c>
      <c r="S88" t="s">
        <v>71</v>
      </c>
    </row>
    <row r="90" spans="1:19" x14ac:dyDescent="0.25">
      <c r="A90" s="70" t="str">
        <f>extraction!$C$7</f>
        <v>250109S02_MixAA_Batch_30_Tube_02</v>
      </c>
      <c r="B90" s="70" t="str">
        <f>extraction!$D$7</f>
        <v>250109S02_MixAA</v>
      </c>
      <c r="C90" t="s">
        <v>734</v>
      </c>
      <c r="D90" s="70" t="s">
        <v>84</v>
      </c>
      <c r="E90" s="70" t="s">
        <v>77</v>
      </c>
      <c r="F90" s="70" t="str">
        <f t="shared" si="1"/>
        <v>250109S02_MixAA_d15N_1_Ala</v>
      </c>
      <c r="G90" s="129" t="s">
        <v>856</v>
      </c>
      <c r="H90" s="70">
        <v>1</v>
      </c>
      <c r="I90" s="120">
        <v>1.02</v>
      </c>
      <c r="J90" s="70" t="s">
        <v>76</v>
      </c>
      <c r="K90" s="70" t="s">
        <v>736</v>
      </c>
      <c r="R90" t="s">
        <v>849</v>
      </c>
      <c r="S90" t="s">
        <v>71</v>
      </c>
    </row>
    <row r="91" spans="1:19" x14ac:dyDescent="0.25">
      <c r="A91" s="70" t="str">
        <f>extraction!$C$7</f>
        <v>250109S02_MixAA_Batch_30_Tube_02</v>
      </c>
      <c r="B91" s="70" t="str">
        <f>extraction!$D$7</f>
        <v>250109S02_MixAA</v>
      </c>
      <c r="C91" t="s">
        <v>738</v>
      </c>
      <c r="D91" s="70" t="s">
        <v>85</v>
      </c>
      <c r="E91" s="70" t="s">
        <v>77</v>
      </c>
      <c r="F91" s="70" t="str">
        <f t="shared" si="1"/>
        <v>250109S02_MixAA_d15N_1_Asp</v>
      </c>
      <c r="G91" s="129" t="s">
        <v>856</v>
      </c>
      <c r="H91" s="70">
        <v>1</v>
      </c>
      <c r="I91" s="120">
        <v>0.86</v>
      </c>
      <c r="J91" s="70" t="s">
        <v>76</v>
      </c>
      <c r="K91" s="70" t="s">
        <v>736</v>
      </c>
      <c r="R91" t="s">
        <v>849</v>
      </c>
      <c r="S91" t="s">
        <v>71</v>
      </c>
    </row>
    <row r="92" spans="1:19" x14ac:dyDescent="0.25">
      <c r="A92" s="70" t="str">
        <f>extraction!$C$7</f>
        <v>250109S02_MixAA_Batch_30_Tube_02</v>
      </c>
      <c r="B92" s="70" t="str">
        <f>extraction!$D$7</f>
        <v>250109S02_MixAA</v>
      </c>
      <c r="C92" t="s">
        <v>851</v>
      </c>
      <c r="D92" s="70" t="s">
        <v>86</v>
      </c>
      <c r="E92" s="70" t="s">
        <v>77</v>
      </c>
      <c r="F92" s="70" t="str">
        <f t="shared" si="1"/>
        <v>250109S02_MixAA_d15N_1_Glu</v>
      </c>
      <c r="G92" s="129" t="s">
        <v>856</v>
      </c>
      <c r="H92" s="70">
        <v>1</v>
      </c>
      <c r="I92" s="120">
        <v>-2.89</v>
      </c>
      <c r="J92" s="70" t="s">
        <v>76</v>
      </c>
      <c r="K92" s="70" t="s">
        <v>736</v>
      </c>
      <c r="R92" t="s">
        <v>849</v>
      </c>
      <c r="S92" t="s">
        <v>71</v>
      </c>
    </row>
    <row r="93" spans="1:19" x14ac:dyDescent="0.25">
      <c r="A93" s="70" t="str">
        <f>extraction!$C$7</f>
        <v>250109S02_MixAA_Batch_30_Tube_02</v>
      </c>
      <c r="B93" s="70" t="str">
        <f>extraction!$D$7</f>
        <v>250109S02_MixAA</v>
      </c>
      <c r="C93" s="127" t="s">
        <v>155</v>
      </c>
      <c r="D93" s="70" t="s">
        <v>87</v>
      </c>
      <c r="E93" s="70" t="s">
        <v>77</v>
      </c>
      <c r="F93" s="70" t="str">
        <f t="shared" si="1"/>
        <v>250109S02_MixAA_d15N_1_Gly</v>
      </c>
      <c r="G93" s="129" t="s">
        <v>856</v>
      </c>
      <c r="H93" s="70">
        <v>1</v>
      </c>
      <c r="I93" s="120">
        <v>5.2</v>
      </c>
      <c r="J93" s="70" t="s">
        <v>76</v>
      </c>
      <c r="K93" s="70" t="s">
        <v>736</v>
      </c>
      <c r="R93" t="s">
        <v>849</v>
      </c>
      <c r="S93" t="s">
        <v>71</v>
      </c>
    </row>
    <row r="94" spans="1:19" x14ac:dyDescent="0.25">
      <c r="A94" s="70" t="str">
        <f>extraction!$C$7</f>
        <v>250109S02_MixAA_Batch_30_Tube_02</v>
      </c>
      <c r="B94" s="70" t="str">
        <f>extraction!$D$7</f>
        <v>250109S02_MixAA</v>
      </c>
      <c r="C94" t="s">
        <v>739</v>
      </c>
      <c r="D94" s="70" t="s">
        <v>850</v>
      </c>
      <c r="E94" s="70" t="s">
        <v>77</v>
      </c>
      <c r="F94" s="70" t="str">
        <f t="shared" si="1"/>
        <v>250109S02_MixAA_d15N_1_Ile</v>
      </c>
      <c r="G94" s="129" t="s">
        <v>856</v>
      </c>
      <c r="H94" s="70">
        <v>1</v>
      </c>
      <c r="I94" s="120">
        <v>0.15</v>
      </c>
      <c r="J94" s="70" t="s">
        <v>76</v>
      </c>
      <c r="K94" s="70" t="s">
        <v>736</v>
      </c>
      <c r="R94" t="s">
        <v>849</v>
      </c>
      <c r="S94" t="s">
        <v>71</v>
      </c>
    </row>
    <row r="95" spans="1:19" x14ac:dyDescent="0.25">
      <c r="A95" s="70" t="str">
        <f>extraction!$C$7</f>
        <v>250109S02_MixAA_Batch_30_Tube_02</v>
      </c>
      <c r="B95" s="70" t="str">
        <f>extraction!$D$7</f>
        <v>250109S02_MixAA</v>
      </c>
      <c r="C95" t="s">
        <v>740</v>
      </c>
      <c r="D95" s="70" t="s">
        <v>88</v>
      </c>
      <c r="E95" s="70" t="s">
        <v>77</v>
      </c>
      <c r="F95" s="70" t="str">
        <f t="shared" si="1"/>
        <v>250109S02_MixAA_d15N_1_Leu</v>
      </c>
      <c r="G95" s="129" t="s">
        <v>856</v>
      </c>
      <c r="H95" s="70">
        <v>1</v>
      </c>
      <c r="I95" s="120">
        <v>3.15</v>
      </c>
      <c r="J95" s="70" t="s">
        <v>76</v>
      </c>
      <c r="K95" s="70" t="s">
        <v>736</v>
      </c>
      <c r="R95" t="s">
        <v>849</v>
      </c>
      <c r="S95" t="s">
        <v>71</v>
      </c>
    </row>
    <row r="96" spans="1:19" x14ac:dyDescent="0.25">
      <c r="A96" s="70" t="str">
        <f>extraction!$C$7</f>
        <v>250109S02_MixAA_Batch_30_Tube_02</v>
      </c>
      <c r="B96" s="70" t="str">
        <f>extraction!$D$7</f>
        <v>250109S02_MixAA</v>
      </c>
      <c r="C96" t="s">
        <v>741</v>
      </c>
      <c r="D96" s="70" t="s">
        <v>89</v>
      </c>
      <c r="E96" s="70" t="s">
        <v>77</v>
      </c>
      <c r="F96" s="70" t="str">
        <f t="shared" si="1"/>
        <v>250109S02_MixAA_d15N_1_Lys</v>
      </c>
      <c r="G96" s="129" t="s">
        <v>856</v>
      </c>
      <c r="H96" s="70">
        <v>1</v>
      </c>
      <c r="I96" s="120">
        <v>1.39</v>
      </c>
      <c r="J96" s="70" t="s">
        <v>76</v>
      </c>
      <c r="K96" s="70" t="s">
        <v>736</v>
      </c>
      <c r="R96" t="s">
        <v>849</v>
      </c>
      <c r="S96" t="s">
        <v>71</v>
      </c>
    </row>
    <row r="97" spans="1:19" x14ac:dyDescent="0.25">
      <c r="A97" s="70" t="str">
        <f>extraction!$C$7</f>
        <v>250109S02_MixAA_Batch_30_Tube_02</v>
      </c>
      <c r="B97" s="70" t="str">
        <f>extraction!$D$7</f>
        <v>250109S02_MixAA</v>
      </c>
      <c r="C97" t="s">
        <v>742</v>
      </c>
      <c r="D97" s="70" t="s">
        <v>852</v>
      </c>
      <c r="E97" s="70" t="s">
        <v>77</v>
      </c>
      <c r="F97" s="70" t="str">
        <f t="shared" si="1"/>
        <v>250109S02_MixAA_d15N_1_NLeu</v>
      </c>
      <c r="G97" s="129" t="s">
        <v>856</v>
      </c>
      <c r="H97" s="70">
        <v>1</v>
      </c>
      <c r="I97" s="120">
        <v>-3.11</v>
      </c>
      <c r="J97" s="70" t="s">
        <v>76</v>
      </c>
      <c r="K97" s="70" t="s">
        <v>736</v>
      </c>
      <c r="R97" t="s">
        <v>849</v>
      </c>
      <c r="S97" t="s">
        <v>71</v>
      </c>
    </row>
    <row r="98" spans="1:19" x14ac:dyDescent="0.25">
      <c r="A98" s="70" t="str">
        <f>extraction!$C$7</f>
        <v>250109S02_MixAA_Batch_30_Tube_02</v>
      </c>
      <c r="B98" s="70" t="str">
        <f>extraction!$D$7</f>
        <v>250109S02_MixAA</v>
      </c>
      <c r="C98" t="s">
        <v>743</v>
      </c>
      <c r="D98" s="70" t="s">
        <v>90</v>
      </c>
      <c r="E98" s="70" t="s">
        <v>77</v>
      </c>
      <c r="F98" s="70" t="str">
        <f t="shared" si="1"/>
        <v>250109S02_MixAA_d15N_1_Phe</v>
      </c>
      <c r="G98" s="129" t="s">
        <v>856</v>
      </c>
      <c r="H98" s="70">
        <v>1</v>
      </c>
      <c r="I98" s="120">
        <v>2.25</v>
      </c>
      <c r="J98" s="70" t="s">
        <v>76</v>
      </c>
      <c r="K98" s="70" t="s">
        <v>736</v>
      </c>
      <c r="R98" t="s">
        <v>849</v>
      </c>
      <c r="S98" t="s">
        <v>71</v>
      </c>
    </row>
    <row r="99" spans="1:19" x14ac:dyDescent="0.25">
      <c r="A99" s="70" t="str">
        <f>extraction!$C$7</f>
        <v>250109S02_MixAA_Batch_30_Tube_02</v>
      </c>
      <c r="B99" s="70" t="str">
        <f>extraction!$D$7</f>
        <v>250109S02_MixAA</v>
      </c>
      <c r="C99" t="s">
        <v>744</v>
      </c>
      <c r="D99" s="70" t="s">
        <v>91</v>
      </c>
      <c r="E99" s="70" t="s">
        <v>77</v>
      </c>
      <c r="F99" s="70" t="str">
        <f t="shared" si="1"/>
        <v>250109S02_MixAA_d15N_1_Pro</v>
      </c>
      <c r="G99" s="129" t="s">
        <v>856</v>
      </c>
      <c r="H99" s="70">
        <v>1</v>
      </c>
      <c r="I99" s="120">
        <v>-8.02</v>
      </c>
      <c r="J99" s="70" t="s">
        <v>76</v>
      </c>
      <c r="K99" s="70" t="s">
        <v>736</v>
      </c>
      <c r="R99" t="s">
        <v>849</v>
      </c>
      <c r="S99" t="s">
        <v>71</v>
      </c>
    </row>
    <row r="100" spans="1:19" x14ac:dyDescent="0.25">
      <c r="A100" s="70" t="str">
        <f>extraction!$C$7</f>
        <v>250109S02_MixAA_Batch_30_Tube_02</v>
      </c>
      <c r="B100" s="70" t="str">
        <f>extraction!$D$7</f>
        <v>250109S02_MixAA</v>
      </c>
      <c r="C100" t="s">
        <v>745</v>
      </c>
      <c r="D100" s="70" t="s">
        <v>92</v>
      </c>
      <c r="E100" s="70" t="s">
        <v>77</v>
      </c>
      <c r="F100" s="70" t="str">
        <f t="shared" si="1"/>
        <v>250109S02_MixAA_d15N_1_Ser</v>
      </c>
      <c r="G100" s="129" t="s">
        <v>856</v>
      </c>
      <c r="H100" s="70">
        <v>1</v>
      </c>
      <c r="I100" s="120">
        <v>-0.53</v>
      </c>
      <c r="J100" s="70" t="s">
        <v>76</v>
      </c>
      <c r="K100" s="70" t="s">
        <v>736</v>
      </c>
      <c r="R100" t="s">
        <v>849</v>
      </c>
      <c r="S100" t="s">
        <v>71</v>
      </c>
    </row>
    <row r="101" spans="1:19" x14ac:dyDescent="0.25">
      <c r="A101" s="70" t="str">
        <f>extraction!$C$7</f>
        <v>250109S02_MixAA_Batch_30_Tube_02</v>
      </c>
      <c r="B101" s="70" t="str">
        <f>extraction!$D$7</f>
        <v>250109S02_MixAA</v>
      </c>
      <c r="C101" t="s">
        <v>746</v>
      </c>
      <c r="D101" s="70" t="s">
        <v>93</v>
      </c>
      <c r="E101" s="70" t="s">
        <v>77</v>
      </c>
      <c r="F101" s="70" t="str">
        <f t="shared" si="1"/>
        <v>250109S02_MixAA_d15N_1_Thr</v>
      </c>
      <c r="G101" s="129" t="s">
        <v>856</v>
      </c>
      <c r="H101" s="70">
        <v>1</v>
      </c>
      <c r="I101" s="120">
        <v>1.2</v>
      </c>
      <c r="J101" s="70" t="s">
        <v>76</v>
      </c>
      <c r="K101" s="70" t="s">
        <v>736</v>
      </c>
      <c r="R101" t="s">
        <v>849</v>
      </c>
      <c r="S101" t="s">
        <v>71</v>
      </c>
    </row>
    <row r="102" spans="1:19" x14ac:dyDescent="0.25">
      <c r="A102" s="70" t="str">
        <f>extraction!$C$7</f>
        <v>250109S02_MixAA_Batch_30_Tube_02</v>
      </c>
      <c r="B102" s="70" t="str">
        <f>extraction!$D$7</f>
        <v>250109S02_MixAA</v>
      </c>
      <c r="C102" t="s">
        <v>747</v>
      </c>
      <c r="D102" s="70" t="s">
        <v>94</v>
      </c>
      <c r="E102" s="70" t="s">
        <v>77</v>
      </c>
      <c r="F102" s="70" t="str">
        <f t="shared" si="1"/>
        <v>250109S02_MixAA_d15N_1_Tyr</v>
      </c>
      <c r="G102" s="129" t="s">
        <v>856</v>
      </c>
      <c r="H102" s="70">
        <v>1</v>
      </c>
      <c r="I102" s="120">
        <v>3.05</v>
      </c>
      <c r="J102" s="70" t="s">
        <v>76</v>
      </c>
      <c r="K102" s="70" t="s">
        <v>736</v>
      </c>
      <c r="R102" t="s">
        <v>849</v>
      </c>
      <c r="S102" t="s">
        <v>71</v>
      </c>
    </row>
    <row r="103" spans="1:19" x14ac:dyDescent="0.25">
      <c r="A103" s="70" t="str">
        <f>extraction!$C$7</f>
        <v>250109S02_MixAA_Batch_30_Tube_02</v>
      </c>
      <c r="B103" s="70" t="str">
        <f>extraction!$D$7</f>
        <v>250109S02_MixAA</v>
      </c>
      <c r="C103" t="s">
        <v>774</v>
      </c>
      <c r="D103" s="70" t="s">
        <v>95</v>
      </c>
      <c r="E103" s="70" t="s">
        <v>77</v>
      </c>
      <c r="F103" s="70" t="str">
        <f t="shared" si="1"/>
        <v>250109S02_MixAA_d15N_1_Val</v>
      </c>
      <c r="G103" s="129" t="s">
        <v>856</v>
      </c>
      <c r="H103" s="70">
        <v>1</v>
      </c>
      <c r="I103" s="120"/>
      <c r="J103" s="70" t="s">
        <v>76</v>
      </c>
      <c r="K103" s="70" t="s">
        <v>736</v>
      </c>
      <c r="R103" t="s">
        <v>849</v>
      </c>
      <c r="S103" t="s">
        <v>71</v>
      </c>
    </row>
    <row r="104" spans="1:19" x14ac:dyDescent="0.25">
      <c r="A104" s="70" t="str">
        <f>extraction!$C$7</f>
        <v>250109S02_MixAA_Batch_30_Tube_02</v>
      </c>
      <c r="B104" s="70" t="str">
        <f>extraction!$D$7</f>
        <v>250109S02_MixAA</v>
      </c>
      <c r="C104" t="s">
        <v>734</v>
      </c>
      <c r="D104" s="70" t="s">
        <v>84</v>
      </c>
      <c r="E104" s="70" t="s">
        <v>78</v>
      </c>
      <c r="F104" s="70" t="str">
        <f t="shared" si="1"/>
        <v>250109S02_MixAA_area_1_Ala</v>
      </c>
      <c r="G104" s="129" t="s">
        <v>856</v>
      </c>
      <c r="H104" s="70">
        <v>1</v>
      </c>
      <c r="I104" s="120">
        <v>11.468</v>
      </c>
      <c r="K104" s="70" t="s">
        <v>736</v>
      </c>
      <c r="R104" t="s">
        <v>849</v>
      </c>
      <c r="S104" t="s">
        <v>71</v>
      </c>
    </row>
    <row r="105" spans="1:19" x14ac:dyDescent="0.25">
      <c r="A105" s="70" t="str">
        <f>extraction!$C$7</f>
        <v>250109S02_MixAA_Batch_30_Tube_02</v>
      </c>
      <c r="B105" s="70" t="str">
        <f>extraction!$D$7</f>
        <v>250109S02_MixAA</v>
      </c>
      <c r="C105" t="s">
        <v>738</v>
      </c>
      <c r="D105" s="70" t="s">
        <v>85</v>
      </c>
      <c r="E105" s="70" t="s">
        <v>78</v>
      </c>
      <c r="F105" s="70" t="str">
        <f t="shared" si="1"/>
        <v>250109S02_MixAA_area_1_Asp</v>
      </c>
      <c r="G105" s="129" t="s">
        <v>856</v>
      </c>
      <c r="H105" s="70">
        <v>1</v>
      </c>
      <c r="I105" s="120">
        <v>18.007000000000001</v>
      </c>
      <c r="K105" s="70" t="s">
        <v>736</v>
      </c>
      <c r="R105" t="s">
        <v>849</v>
      </c>
      <c r="S105" t="s">
        <v>71</v>
      </c>
    </row>
    <row r="106" spans="1:19" x14ac:dyDescent="0.25">
      <c r="A106" s="70" t="str">
        <f>extraction!$C$7</f>
        <v>250109S02_MixAA_Batch_30_Tube_02</v>
      </c>
      <c r="B106" s="70" t="str">
        <f>extraction!$D$7</f>
        <v>250109S02_MixAA</v>
      </c>
      <c r="C106" t="s">
        <v>851</v>
      </c>
      <c r="D106" s="70" t="s">
        <v>86</v>
      </c>
      <c r="E106" s="70" t="s">
        <v>78</v>
      </c>
      <c r="F106" s="70" t="str">
        <f t="shared" si="1"/>
        <v>250109S02_MixAA_area_1_Glu</v>
      </c>
      <c r="G106" s="129" t="s">
        <v>856</v>
      </c>
      <c r="H106" s="70">
        <v>1</v>
      </c>
      <c r="I106" s="120">
        <v>18.991</v>
      </c>
      <c r="K106" s="70" t="s">
        <v>736</v>
      </c>
      <c r="R106" t="s">
        <v>849</v>
      </c>
      <c r="S106" t="s">
        <v>71</v>
      </c>
    </row>
    <row r="107" spans="1:19" x14ac:dyDescent="0.25">
      <c r="A107" s="70" t="str">
        <f>extraction!$C$7</f>
        <v>250109S02_MixAA_Batch_30_Tube_02</v>
      </c>
      <c r="B107" s="70" t="str">
        <f>extraction!$D$7</f>
        <v>250109S02_MixAA</v>
      </c>
      <c r="C107" s="127" t="s">
        <v>155</v>
      </c>
      <c r="D107" s="70" t="s">
        <v>87</v>
      </c>
      <c r="E107" s="70" t="s">
        <v>78</v>
      </c>
      <c r="F107" s="70" t="str">
        <f t="shared" si="1"/>
        <v>250109S02_MixAA_area_1_Gly</v>
      </c>
      <c r="G107" s="129" t="s">
        <v>856</v>
      </c>
      <c r="H107" s="70">
        <v>1</v>
      </c>
      <c r="I107" s="120">
        <v>12.44</v>
      </c>
      <c r="K107" s="70" t="s">
        <v>736</v>
      </c>
      <c r="R107" t="s">
        <v>849</v>
      </c>
      <c r="S107" t="s">
        <v>71</v>
      </c>
    </row>
    <row r="108" spans="1:19" x14ac:dyDescent="0.25">
      <c r="A108" s="70" t="str">
        <f>extraction!$C$7</f>
        <v>250109S02_MixAA_Batch_30_Tube_02</v>
      </c>
      <c r="B108" s="70" t="str">
        <f>extraction!$D$7</f>
        <v>250109S02_MixAA</v>
      </c>
      <c r="C108" t="s">
        <v>739</v>
      </c>
      <c r="D108" s="70" t="s">
        <v>850</v>
      </c>
      <c r="E108" s="70" t="s">
        <v>78</v>
      </c>
      <c r="F108" s="70" t="str">
        <f t="shared" si="1"/>
        <v>250109S02_MixAA_area_1_Ile</v>
      </c>
      <c r="G108" s="129" t="s">
        <v>856</v>
      </c>
      <c r="H108" s="70">
        <v>1</v>
      </c>
      <c r="I108" s="120">
        <v>18.257999999999999</v>
      </c>
      <c r="K108" s="70" t="s">
        <v>736</v>
      </c>
      <c r="R108" t="s">
        <v>849</v>
      </c>
      <c r="S108" t="s">
        <v>71</v>
      </c>
    </row>
    <row r="109" spans="1:19" x14ac:dyDescent="0.25">
      <c r="A109" s="70" t="str">
        <f>extraction!$C$7</f>
        <v>250109S02_MixAA_Batch_30_Tube_02</v>
      </c>
      <c r="B109" s="70" t="str">
        <f>extraction!$D$7</f>
        <v>250109S02_MixAA</v>
      </c>
      <c r="C109" t="s">
        <v>740</v>
      </c>
      <c r="D109" s="70" t="s">
        <v>88</v>
      </c>
      <c r="E109" s="70" t="s">
        <v>78</v>
      </c>
      <c r="F109" s="70" t="str">
        <f t="shared" si="1"/>
        <v>250109S02_MixAA_area_1_Leu</v>
      </c>
      <c r="G109" s="129" t="s">
        <v>856</v>
      </c>
      <c r="H109" s="70">
        <v>1</v>
      </c>
      <c r="I109" s="120">
        <v>17.728999999999999</v>
      </c>
      <c r="K109" s="70" t="s">
        <v>736</v>
      </c>
      <c r="R109" t="s">
        <v>849</v>
      </c>
      <c r="S109" t="s">
        <v>71</v>
      </c>
    </row>
    <row r="110" spans="1:19" x14ac:dyDescent="0.25">
      <c r="A110" s="70" t="str">
        <f>extraction!$C$7</f>
        <v>250109S02_MixAA_Batch_30_Tube_02</v>
      </c>
      <c r="B110" s="70" t="str">
        <f>extraction!$D$7</f>
        <v>250109S02_MixAA</v>
      </c>
      <c r="C110" t="s">
        <v>741</v>
      </c>
      <c r="D110" s="70" t="s">
        <v>89</v>
      </c>
      <c r="E110" s="70" t="s">
        <v>78</v>
      </c>
      <c r="F110" s="70" t="str">
        <f t="shared" si="1"/>
        <v>250109S02_MixAA_area_1_Lys</v>
      </c>
      <c r="G110" s="129" t="s">
        <v>856</v>
      </c>
      <c r="H110" s="70">
        <v>1</v>
      </c>
      <c r="I110" s="120">
        <v>29.608000000000001</v>
      </c>
      <c r="K110" s="70" t="s">
        <v>736</v>
      </c>
      <c r="R110" t="s">
        <v>849</v>
      </c>
      <c r="S110" t="s">
        <v>71</v>
      </c>
    </row>
    <row r="111" spans="1:19" x14ac:dyDescent="0.25">
      <c r="A111" s="70" t="str">
        <f>extraction!$C$7</f>
        <v>250109S02_MixAA_Batch_30_Tube_02</v>
      </c>
      <c r="B111" s="70" t="str">
        <f>extraction!$D$7</f>
        <v>250109S02_MixAA</v>
      </c>
      <c r="C111" t="s">
        <v>742</v>
      </c>
      <c r="D111" s="70" t="s">
        <v>852</v>
      </c>
      <c r="E111" s="70" t="s">
        <v>78</v>
      </c>
      <c r="F111" s="70" t="str">
        <f t="shared" si="1"/>
        <v>250109S02_MixAA_area_1_NLeu</v>
      </c>
      <c r="G111" s="129" t="s">
        <v>856</v>
      </c>
      <c r="H111" s="70">
        <v>1</v>
      </c>
      <c r="I111" s="120">
        <v>21.710999999999999</v>
      </c>
      <c r="K111" s="70" t="s">
        <v>736</v>
      </c>
      <c r="R111" t="s">
        <v>849</v>
      </c>
      <c r="S111" t="s">
        <v>71</v>
      </c>
    </row>
    <row r="112" spans="1:19" x14ac:dyDescent="0.25">
      <c r="A112" s="70" t="str">
        <f>extraction!$C$7</f>
        <v>250109S02_MixAA_Batch_30_Tube_02</v>
      </c>
      <c r="B112" s="70" t="str">
        <f>extraction!$D$7</f>
        <v>250109S02_MixAA</v>
      </c>
      <c r="C112" t="s">
        <v>743</v>
      </c>
      <c r="D112" s="70" t="s">
        <v>90</v>
      </c>
      <c r="E112" s="70" t="s">
        <v>78</v>
      </c>
      <c r="F112" s="70" t="str">
        <f t="shared" si="1"/>
        <v>250109S02_MixAA_area_1_Phe</v>
      </c>
      <c r="G112" s="129" t="s">
        <v>856</v>
      </c>
      <c r="H112" s="70">
        <v>1</v>
      </c>
      <c r="I112" s="120">
        <v>15.157999999999999</v>
      </c>
      <c r="K112" s="70" t="s">
        <v>736</v>
      </c>
      <c r="R112" t="s">
        <v>849</v>
      </c>
      <c r="S112" t="s">
        <v>71</v>
      </c>
    </row>
    <row r="113" spans="1:19" x14ac:dyDescent="0.25">
      <c r="A113" s="70" t="str">
        <f>extraction!$C$7</f>
        <v>250109S02_MixAA_Batch_30_Tube_02</v>
      </c>
      <c r="B113" s="70" t="str">
        <f>extraction!$D$7</f>
        <v>250109S02_MixAA</v>
      </c>
      <c r="C113" t="s">
        <v>744</v>
      </c>
      <c r="D113" s="70" t="s">
        <v>91</v>
      </c>
      <c r="E113" s="70" t="s">
        <v>78</v>
      </c>
      <c r="F113" s="70" t="str">
        <f t="shared" si="1"/>
        <v>250109S02_MixAA_area_1_Pro</v>
      </c>
      <c r="G113" s="129" t="s">
        <v>856</v>
      </c>
      <c r="H113" s="70">
        <v>1</v>
      </c>
      <c r="I113" s="120">
        <v>25.097999999999999</v>
      </c>
      <c r="K113" s="70" t="s">
        <v>736</v>
      </c>
      <c r="R113" t="s">
        <v>849</v>
      </c>
      <c r="S113" t="s">
        <v>71</v>
      </c>
    </row>
    <row r="114" spans="1:19" x14ac:dyDescent="0.25">
      <c r="A114" s="70" t="str">
        <f>extraction!$C$7</f>
        <v>250109S02_MixAA_Batch_30_Tube_02</v>
      </c>
      <c r="B114" s="70" t="str">
        <f>extraction!$D$7</f>
        <v>250109S02_MixAA</v>
      </c>
      <c r="C114" t="s">
        <v>745</v>
      </c>
      <c r="D114" s="70" t="s">
        <v>92</v>
      </c>
      <c r="E114" s="70" t="s">
        <v>78</v>
      </c>
      <c r="F114" s="70" t="str">
        <f t="shared" si="1"/>
        <v>250109S02_MixAA_area_1_Ser</v>
      </c>
      <c r="G114" s="129" t="s">
        <v>856</v>
      </c>
      <c r="H114" s="70">
        <v>1</v>
      </c>
      <c r="I114" s="120">
        <v>5.218</v>
      </c>
      <c r="K114" s="70" t="s">
        <v>736</v>
      </c>
      <c r="R114" t="s">
        <v>849</v>
      </c>
      <c r="S114" t="s">
        <v>71</v>
      </c>
    </row>
    <row r="115" spans="1:19" x14ac:dyDescent="0.25">
      <c r="A115" s="70" t="str">
        <f>extraction!$C$7</f>
        <v>250109S02_MixAA_Batch_30_Tube_02</v>
      </c>
      <c r="B115" s="70" t="str">
        <f>extraction!$D$7</f>
        <v>250109S02_MixAA</v>
      </c>
      <c r="C115" t="s">
        <v>746</v>
      </c>
      <c r="D115" s="70" t="s">
        <v>93</v>
      </c>
      <c r="E115" s="70" t="s">
        <v>78</v>
      </c>
      <c r="F115" s="70" t="str">
        <f t="shared" si="1"/>
        <v>250109S02_MixAA_area_1_Thr</v>
      </c>
      <c r="G115" s="129" t="s">
        <v>856</v>
      </c>
      <c r="H115" s="70">
        <v>1</v>
      </c>
      <c r="I115" s="120">
        <v>14.455</v>
      </c>
      <c r="K115" s="70" t="s">
        <v>736</v>
      </c>
      <c r="R115" t="s">
        <v>849</v>
      </c>
      <c r="S115" t="s">
        <v>71</v>
      </c>
    </row>
    <row r="116" spans="1:19" x14ac:dyDescent="0.25">
      <c r="A116" s="70" t="str">
        <f>extraction!$C$7</f>
        <v>250109S02_MixAA_Batch_30_Tube_02</v>
      </c>
      <c r="B116" s="70" t="str">
        <f>extraction!$D$7</f>
        <v>250109S02_MixAA</v>
      </c>
      <c r="C116" t="s">
        <v>747</v>
      </c>
      <c r="D116" s="70" t="s">
        <v>94</v>
      </c>
      <c r="E116" s="70" t="s">
        <v>78</v>
      </c>
      <c r="F116" s="70" t="str">
        <f t="shared" si="1"/>
        <v>250109S02_MixAA_area_1_Tyr</v>
      </c>
      <c r="G116" s="129" t="s">
        <v>856</v>
      </c>
      <c r="H116" s="70">
        <v>1</v>
      </c>
      <c r="I116" s="120">
        <v>1.9259999999999999</v>
      </c>
      <c r="K116" s="70" t="s">
        <v>736</v>
      </c>
      <c r="R116" t="s">
        <v>849</v>
      </c>
      <c r="S116" t="s">
        <v>71</v>
      </c>
    </row>
    <row r="117" spans="1:19" x14ac:dyDescent="0.25">
      <c r="A117" s="70" t="str">
        <f>extraction!$C$7</f>
        <v>250109S02_MixAA_Batch_30_Tube_02</v>
      </c>
      <c r="B117" s="70" t="str">
        <f>extraction!$D$7</f>
        <v>250109S02_MixAA</v>
      </c>
      <c r="C117" t="s">
        <v>774</v>
      </c>
      <c r="D117" s="70" t="s">
        <v>95</v>
      </c>
      <c r="E117" s="70" t="s">
        <v>78</v>
      </c>
      <c r="F117" s="70" t="str">
        <f t="shared" si="1"/>
        <v>250109S02_MixAA_area_1_Val</v>
      </c>
      <c r="G117" s="129" t="s">
        <v>856</v>
      </c>
      <c r="H117" s="70">
        <v>1</v>
      </c>
      <c r="I117" s="120"/>
      <c r="K117" s="70" t="s">
        <v>736</v>
      </c>
      <c r="R117" t="s">
        <v>849</v>
      </c>
      <c r="S117" t="s">
        <v>71</v>
      </c>
    </row>
    <row r="119" spans="1:19" x14ac:dyDescent="0.25">
      <c r="A119" s="70" t="str">
        <f>extraction!$C$8</f>
        <v>250128S02_MixAA_Batch_31_Tube_02</v>
      </c>
      <c r="B119" s="70" t="str">
        <f>extraction!$D$8</f>
        <v>250128S02_MixAA</v>
      </c>
      <c r="C119" t="s">
        <v>734</v>
      </c>
      <c r="D119" s="70" t="s">
        <v>84</v>
      </c>
      <c r="E119" s="70" t="s">
        <v>77</v>
      </c>
      <c r="F119" s="70" t="str">
        <f t="shared" si="1"/>
        <v>250128S02_MixAA_d15N_1_Ala</v>
      </c>
      <c r="G119" s="125" t="s">
        <v>866</v>
      </c>
      <c r="H119" s="70">
        <v>1</v>
      </c>
      <c r="I119" s="122">
        <v>1.38</v>
      </c>
      <c r="J119" s="70" t="s">
        <v>76</v>
      </c>
      <c r="K119" s="70" t="s">
        <v>736</v>
      </c>
      <c r="R119" t="s">
        <v>849</v>
      </c>
      <c r="S119" t="s">
        <v>71</v>
      </c>
    </row>
    <row r="120" spans="1:19" x14ac:dyDescent="0.25">
      <c r="A120" s="70" t="str">
        <f>extraction!$C$8</f>
        <v>250128S02_MixAA_Batch_31_Tube_02</v>
      </c>
      <c r="B120" s="70" t="str">
        <f>extraction!$D$8</f>
        <v>250128S02_MixAA</v>
      </c>
      <c r="C120" t="s">
        <v>738</v>
      </c>
      <c r="D120" s="70" t="s">
        <v>85</v>
      </c>
      <c r="E120" s="70" t="s">
        <v>77</v>
      </c>
      <c r="F120" s="70" t="str">
        <f t="shared" si="1"/>
        <v>250128S02_MixAA_d15N_1_Asp</v>
      </c>
      <c r="G120" s="125" t="s">
        <v>866</v>
      </c>
      <c r="H120" s="70">
        <v>1</v>
      </c>
      <c r="I120" s="122">
        <v>1.07</v>
      </c>
      <c r="J120" s="70" t="s">
        <v>76</v>
      </c>
      <c r="K120" s="70" t="s">
        <v>736</v>
      </c>
      <c r="R120" t="s">
        <v>849</v>
      </c>
      <c r="S120" t="s">
        <v>71</v>
      </c>
    </row>
    <row r="121" spans="1:19" x14ac:dyDescent="0.25">
      <c r="A121" s="70" t="str">
        <f>extraction!$C$8</f>
        <v>250128S02_MixAA_Batch_31_Tube_02</v>
      </c>
      <c r="B121" s="70" t="str">
        <f>extraction!$D$8</f>
        <v>250128S02_MixAA</v>
      </c>
      <c r="C121" t="s">
        <v>851</v>
      </c>
      <c r="D121" s="70" t="s">
        <v>86</v>
      </c>
      <c r="E121" s="70" t="s">
        <v>77</v>
      </c>
      <c r="F121" s="70" t="str">
        <f t="shared" si="1"/>
        <v>250128S02_MixAA_d15N_1_Glu</v>
      </c>
      <c r="G121" s="125" t="s">
        <v>866</v>
      </c>
      <c r="H121" s="70">
        <v>1</v>
      </c>
      <c r="I121" s="122">
        <v>-1.97</v>
      </c>
      <c r="J121" s="70" t="s">
        <v>76</v>
      </c>
      <c r="K121" s="70" t="s">
        <v>736</v>
      </c>
      <c r="R121" t="s">
        <v>849</v>
      </c>
      <c r="S121" t="s">
        <v>71</v>
      </c>
    </row>
    <row r="122" spans="1:19" x14ac:dyDescent="0.25">
      <c r="A122" s="70" t="str">
        <f>extraction!$C$8</f>
        <v>250128S02_MixAA_Batch_31_Tube_02</v>
      </c>
      <c r="B122" s="70" t="str">
        <f>extraction!$D$8</f>
        <v>250128S02_MixAA</v>
      </c>
      <c r="C122" s="127" t="s">
        <v>155</v>
      </c>
      <c r="D122" s="70" t="s">
        <v>87</v>
      </c>
      <c r="E122" s="70" t="s">
        <v>77</v>
      </c>
      <c r="F122" s="70" t="str">
        <f t="shared" si="1"/>
        <v>250128S02_MixAA_d15N_1_Gly</v>
      </c>
      <c r="G122" s="125" t="s">
        <v>866</v>
      </c>
      <c r="H122" s="70">
        <v>1</v>
      </c>
      <c r="I122" s="122">
        <v>5.86</v>
      </c>
      <c r="J122" s="70" t="s">
        <v>76</v>
      </c>
      <c r="K122" s="70" t="s">
        <v>736</v>
      </c>
      <c r="R122" t="s">
        <v>849</v>
      </c>
      <c r="S122" t="s">
        <v>71</v>
      </c>
    </row>
    <row r="123" spans="1:19" x14ac:dyDescent="0.25">
      <c r="A123" s="70" t="str">
        <f>extraction!$C$8</f>
        <v>250128S02_MixAA_Batch_31_Tube_02</v>
      </c>
      <c r="B123" s="70" t="str">
        <f>extraction!$D$8</f>
        <v>250128S02_MixAA</v>
      </c>
      <c r="C123" t="s">
        <v>739</v>
      </c>
      <c r="D123" s="70" t="s">
        <v>850</v>
      </c>
      <c r="E123" s="70" t="s">
        <v>77</v>
      </c>
      <c r="F123" s="70" t="str">
        <f t="shared" si="1"/>
        <v>250128S02_MixAA_d15N_1_Ile</v>
      </c>
      <c r="G123" s="125" t="s">
        <v>866</v>
      </c>
      <c r="H123" s="70">
        <v>1</v>
      </c>
      <c r="I123" s="122">
        <v>-1.52</v>
      </c>
      <c r="J123" s="70" t="s">
        <v>76</v>
      </c>
      <c r="K123" s="70" t="s">
        <v>736</v>
      </c>
      <c r="R123" t="s">
        <v>849</v>
      </c>
      <c r="S123" t="s">
        <v>71</v>
      </c>
    </row>
    <row r="124" spans="1:19" x14ac:dyDescent="0.25">
      <c r="A124" s="70" t="str">
        <f>extraction!$C$8</f>
        <v>250128S02_MixAA_Batch_31_Tube_02</v>
      </c>
      <c r="B124" s="70" t="str">
        <f>extraction!$D$8</f>
        <v>250128S02_MixAA</v>
      </c>
      <c r="C124" t="s">
        <v>740</v>
      </c>
      <c r="D124" s="70" t="s">
        <v>88</v>
      </c>
      <c r="E124" s="70" t="s">
        <v>77</v>
      </c>
      <c r="F124" s="70" t="str">
        <f t="shared" si="1"/>
        <v>250128S02_MixAA_d15N_1_Leu</v>
      </c>
      <c r="G124" s="125" t="s">
        <v>866</v>
      </c>
      <c r="H124" s="70">
        <v>1</v>
      </c>
      <c r="I124" s="122">
        <v>3.62</v>
      </c>
      <c r="J124" s="70" t="s">
        <v>76</v>
      </c>
      <c r="K124" s="70" t="s">
        <v>736</v>
      </c>
      <c r="R124" t="s">
        <v>849</v>
      </c>
      <c r="S124" t="s">
        <v>71</v>
      </c>
    </row>
    <row r="125" spans="1:19" x14ac:dyDescent="0.25">
      <c r="A125" s="70" t="str">
        <f>extraction!$C$8</f>
        <v>250128S02_MixAA_Batch_31_Tube_02</v>
      </c>
      <c r="B125" s="70" t="str">
        <f>extraction!$D$8</f>
        <v>250128S02_MixAA</v>
      </c>
      <c r="C125" t="s">
        <v>741</v>
      </c>
      <c r="D125" s="70" t="s">
        <v>89</v>
      </c>
      <c r="E125" s="70" t="s">
        <v>77</v>
      </c>
      <c r="F125" s="70" t="str">
        <f t="shared" si="1"/>
        <v>250128S02_MixAA_d15N_1_Lys</v>
      </c>
      <c r="G125" s="125" t="s">
        <v>866</v>
      </c>
      <c r="H125" s="70">
        <v>1</v>
      </c>
      <c r="I125" s="122">
        <v>2.1800000000000002</v>
      </c>
      <c r="J125" s="70" t="s">
        <v>76</v>
      </c>
      <c r="K125" s="70" t="s">
        <v>736</v>
      </c>
      <c r="R125" t="s">
        <v>849</v>
      </c>
      <c r="S125" t="s">
        <v>71</v>
      </c>
    </row>
    <row r="126" spans="1:19" x14ac:dyDescent="0.25">
      <c r="A126" s="70" t="str">
        <f>extraction!$C$8</f>
        <v>250128S02_MixAA_Batch_31_Tube_02</v>
      </c>
      <c r="B126" s="70" t="str">
        <f>extraction!$D$8</f>
        <v>250128S02_MixAA</v>
      </c>
      <c r="C126" t="s">
        <v>742</v>
      </c>
      <c r="D126" s="70" t="s">
        <v>852</v>
      </c>
      <c r="E126" s="70" t="s">
        <v>77</v>
      </c>
      <c r="F126" s="70" t="str">
        <f t="shared" si="1"/>
        <v>250128S02_MixAA_d15N_1_NLeu</v>
      </c>
      <c r="G126" s="125" t="s">
        <v>866</v>
      </c>
      <c r="H126" s="70">
        <v>1</v>
      </c>
      <c r="I126" s="122">
        <v>-2</v>
      </c>
      <c r="J126" s="70" t="s">
        <v>76</v>
      </c>
      <c r="K126" s="70" t="s">
        <v>736</v>
      </c>
      <c r="R126" t="s">
        <v>849</v>
      </c>
      <c r="S126" t="s">
        <v>71</v>
      </c>
    </row>
    <row r="127" spans="1:19" x14ac:dyDescent="0.25">
      <c r="A127" s="70" t="str">
        <f>extraction!$C$8</f>
        <v>250128S02_MixAA_Batch_31_Tube_02</v>
      </c>
      <c r="B127" s="70" t="str">
        <f>extraction!$D$8</f>
        <v>250128S02_MixAA</v>
      </c>
      <c r="C127" t="s">
        <v>743</v>
      </c>
      <c r="D127" s="70" t="s">
        <v>90</v>
      </c>
      <c r="E127" s="70" t="s">
        <v>77</v>
      </c>
      <c r="F127" s="70" t="str">
        <f t="shared" si="1"/>
        <v>250128S02_MixAA_d15N_1_Phe</v>
      </c>
      <c r="G127" s="125" t="s">
        <v>866</v>
      </c>
      <c r="H127" s="70">
        <v>1</v>
      </c>
      <c r="I127" s="122">
        <v>3.08</v>
      </c>
      <c r="J127" s="70" t="s">
        <v>76</v>
      </c>
      <c r="K127" s="70" t="s">
        <v>736</v>
      </c>
      <c r="R127" t="s">
        <v>849</v>
      </c>
      <c r="S127" t="s">
        <v>71</v>
      </c>
    </row>
    <row r="128" spans="1:19" x14ac:dyDescent="0.25">
      <c r="A128" s="70" t="str">
        <f>extraction!$C$8</f>
        <v>250128S02_MixAA_Batch_31_Tube_02</v>
      </c>
      <c r="B128" s="70" t="str">
        <f>extraction!$D$8</f>
        <v>250128S02_MixAA</v>
      </c>
      <c r="C128" t="s">
        <v>744</v>
      </c>
      <c r="D128" s="70" t="s">
        <v>91</v>
      </c>
      <c r="E128" s="70" t="s">
        <v>77</v>
      </c>
      <c r="F128" s="70" t="str">
        <f t="shared" si="1"/>
        <v>250128S02_MixAA_d15N_1_Pro</v>
      </c>
      <c r="G128" s="125" t="s">
        <v>866</v>
      </c>
      <c r="H128" s="70">
        <v>1</v>
      </c>
      <c r="I128" s="122">
        <v>-7.59</v>
      </c>
      <c r="J128" s="70" t="s">
        <v>76</v>
      </c>
      <c r="K128" s="70" t="s">
        <v>736</v>
      </c>
      <c r="R128" t="s">
        <v>849</v>
      </c>
      <c r="S128" t="s">
        <v>71</v>
      </c>
    </row>
    <row r="129" spans="1:19" x14ac:dyDescent="0.25">
      <c r="A129" s="70" t="str">
        <f>extraction!$C$8</f>
        <v>250128S02_MixAA_Batch_31_Tube_02</v>
      </c>
      <c r="B129" s="70" t="str">
        <f>extraction!$D$8</f>
        <v>250128S02_MixAA</v>
      </c>
      <c r="C129" t="s">
        <v>745</v>
      </c>
      <c r="D129" s="70" t="s">
        <v>92</v>
      </c>
      <c r="E129" s="70" t="s">
        <v>77</v>
      </c>
      <c r="F129" s="70" t="str">
        <f t="shared" si="1"/>
        <v>250128S02_MixAA_d15N_1_Ser</v>
      </c>
      <c r="G129" s="125" t="s">
        <v>866</v>
      </c>
      <c r="H129" s="70">
        <v>1</v>
      </c>
      <c r="I129" s="122">
        <v>1.3</v>
      </c>
      <c r="J129" s="70" t="s">
        <v>76</v>
      </c>
      <c r="K129" s="70" t="s">
        <v>736</v>
      </c>
      <c r="R129" t="s">
        <v>849</v>
      </c>
      <c r="S129" t="s">
        <v>71</v>
      </c>
    </row>
    <row r="130" spans="1:19" x14ac:dyDescent="0.25">
      <c r="A130" s="70" t="str">
        <f>extraction!$C$8</f>
        <v>250128S02_MixAA_Batch_31_Tube_02</v>
      </c>
      <c r="B130" s="70" t="str">
        <f>extraction!$D$8</f>
        <v>250128S02_MixAA</v>
      </c>
      <c r="C130" t="s">
        <v>746</v>
      </c>
      <c r="D130" s="70" t="s">
        <v>93</v>
      </c>
      <c r="E130" s="70" t="s">
        <v>77</v>
      </c>
      <c r="F130" s="70" t="str">
        <f t="shared" si="1"/>
        <v>250128S02_MixAA_d15N_1_Thr</v>
      </c>
      <c r="G130" s="125" t="s">
        <v>866</v>
      </c>
      <c r="H130" s="70">
        <v>1</v>
      </c>
      <c r="I130" s="122">
        <v>1.38</v>
      </c>
      <c r="J130" s="70" t="s">
        <v>76</v>
      </c>
      <c r="K130" s="70" t="s">
        <v>736</v>
      </c>
      <c r="R130" t="s">
        <v>849</v>
      </c>
      <c r="S130" t="s">
        <v>71</v>
      </c>
    </row>
    <row r="131" spans="1:19" x14ac:dyDescent="0.25">
      <c r="A131" s="70" t="str">
        <f>extraction!$C$8</f>
        <v>250128S02_MixAA_Batch_31_Tube_02</v>
      </c>
      <c r="B131" s="70" t="str">
        <f>extraction!$D$8</f>
        <v>250128S02_MixAA</v>
      </c>
      <c r="C131" t="s">
        <v>747</v>
      </c>
      <c r="D131" s="70" t="s">
        <v>94</v>
      </c>
      <c r="E131" s="70" t="s">
        <v>77</v>
      </c>
      <c r="F131" s="70" t="str">
        <f t="shared" si="1"/>
        <v>250128S02_MixAA_d15N_1_Tyr</v>
      </c>
      <c r="G131" s="125" t="s">
        <v>866</v>
      </c>
      <c r="H131" s="70">
        <v>1</v>
      </c>
      <c r="I131" s="122">
        <v>5.19</v>
      </c>
      <c r="J131" s="70" t="s">
        <v>76</v>
      </c>
      <c r="K131" s="70" t="s">
        <v>736</v>
      </c>
      <c r="R131" t="s">
        <v>849</v>
      </c>
      <c r="S131" t="s">
        <v>71</v>
      </c>
    </row>
    <row r="132" spans="1:19" x14ac:dyDescent="0.25">
      <c r="A132" s="70" t="str">
        <f>extraction!$C$8</f>
        <v>250128S02_MixAA_Batch_31_Tube_02</v>
      </c>
      <c r="B132" s="70" t="str">
        <f>extraction!$D$8</f>
        <v>250128S02_MixAA</v>
      </c>
      <c r="C132" t="s">
        <v>774</v>
      </c>
      <c r="D132" s="70" t="s">
        <v>95</v>
      </c>
      <c r="E132" s="70" t="s">
        <v>77</v>
      </c>
      <c r="F132" s="70" t="str">
        <f t="shared" ref="F132:F195" si="2">B132&amp;"_"&amp;LEFT(E132,4)&amp;"_"&amp;H132&amp;"_"&amp;D132</f>
        <v>250128S02_MixAA_d15N_1_Val</v>
      </c>
      <c r="G132" s="125" t="s">
        <v>866</v>
      </c>
      <c r="H132" s="70">
        <v>1</v>
      </c>
      <c r="I132" s="122"/>
      <c r="J132" s="70" t="s">
        <v>76</v>
      </c>
      <c r="K132" s="70" t="s">
        <v>736</v>
      </c>
      <c r="R132" t="s">
        <v>849</v>
      </c>
      <c r="S132" t="s">
        <v>71</v>
      </c>
    </row>
    <row r="133" spans="1:19" x14ac:dyDescent="0.25">
      <c r="A133" s="70" t="str">
        <f>extraction!$C$8</f>
        <v>250128S02_MixAA_Batch_31_Tube_02</v>
      </c>
      <c r="B133" s="70" t="str">
        <f>extraction!$D$8</f>
        <v>250128S02_MixAA</v>
      </c>
      <c r="C133" t="s">
        <v>734</v>
      </c>
      <c r="D133" s="70" t="s">
        <v>84</v>
      </c>
      <c r="E133" s="70" t="s">
        <v>78</v>
      </c>
      <c r="F133" s="70" t="str">
        <f t="shared" si="2"/>
        <v>250128S02_MixAA_area_1_Ala</v>
      </c>
      <c r="G133" s="125" t="s">
        <v>866</v>
      </c>
      <c r="H133" s="70">
        <v>1</v>
      </c>
      <c r="I133" s="122">
        <v>4.13</v>
      </c>
      <c r="K133" s="70" t="s">
        <v>736</v>
      </c>
      <c r="R133" t="s">
        <v>849</v>
      </c>
      <c r="S133" t="s">
        <v>71</v>
      </c>
    </row>
    <row r="134" spans="1:19" x14ac:dyDescent="0.25">
      <c r="A134" s="70" t="str">
        <f>extraction!$C$8</f>
        <v>250128S02_MixAA_Batch_31_Tube_02</v>
      </c>
      <c r="B134" s="70" t="str">
        <f>extraction!$D$8</f>
        <v>250128S02_MixAA</v>
      </c>
      <c r="C134" t="s">
        <v>738</v>
      </c>
      <c r="D134" s="70" t="s">
        <v>85</v>
      </c>
      <c r="E134" s="70" t="s">
        <v>78</v>
      </c>
      <c r="F134" s="70" t="str">
        <f t="shared" si="2"/>
        <v>250128S02_MixAA_area_1_Asp</v>
      </c>
      <c r="G134" s="125" t="s">
        <v>866</v>
      </c>
      <c r="H134" s="70">
        <v>1</v>
      </c>
      <c r="I134" s="122">
        <v>8.32</v>
      </c>
      <c r="K134" s="70" t="s">
        <v>736</v>
      </c>
      <c r="R134" t="s">
        <v>849</v>
      </c>
      <c r="S134" t="s">
        <v>71</v>
      </c>
    </row>
    <row r="135" spans="1:19" x14ac:dyDescent="0.25">
      <c r="A135" s="70" t="str">
        <f>extraction!$C$8</f>
        <v>250128S02_MixAA_Batch_31_Tube_02</v>
      </c>
      <c r="B135" s="70" t="str">
        <f>extraction!$D$8</f>
        <v>250128S02_MixAA</v>
      </c>
      <c r="C135" t="s">
        <v>851</v>
      </c>
      <c r="D135" s="70" t="s">
        <v>86</v>
      </c>
      <c r="E135" s="70" t="s">
        <v>78</v>
      </c>
      <c r="F135" s="70" t="str">
        <f t="shared" si="2"/>
        <v>250128S02_MixAA_area_1_Glu</v>
      </c>
      <c r="G135" s="125" t="s">
        <v>866</v>
      </c>
      <c r="H135" s="70">
        <v>1</v>
      </c>
      <c r="I135" s="122">
        <v>7.72</v>
      </c>
      <c r="K135" s="70" t="s">
        <v>736</v>
      </c>
      <c r="R135" t="s">
        <v>849</v>
      </c>
      <c r="S135" t="s">
        <v>71</v>
      </c>
    </row>
    <row r="136" spans="1:19" x14ac:dyDescent="0.25">
      <c r="A136" s="70" t="str">
        <f>extraction!$C$8</f>
        <v>250128S02_MixAA_Batch_31_Tube_02</v>
      </c>
      <c r="B136" s="70" t="str">
        <f>extraction!$D$8</f>
        <v>250128S02_MixAA</v>
      </c>
      <c r="C136" s="127" t="s">
        <v>155</v>
      </c>
      <c r="D136" s="70" t="s">
        <v>87</v>
      </c>
      <c r="E136" s="70" t="s">
        <v>78</v>
      </c>
      <c r="F136" s="70" t="str">
        <f t="shared" si="2"/>
        <v>250128S02_MixAA_area_1_Gly</v>
      </c>
      <c r="G136" s="125" t="s">
        <v>866</v>
      </c>
      <c r="H136" s="70">
        <v>1</v>
      </c>
      <c r="I136" s="122">
        <v>4.76</v>
      </c>
      <c r="K136" s="70" t="s">
        <v>736</v>
      </c>
      <c r="R136" t="s">
        <v>849</v>
      </c>
      <c r="S136" t="s">
        <v>71</v>
      </c>
    </row>
    <row r="137" spans="1:19" x14ac:dyDescent="0.25">
      <c r="A137" s="70" t="str">
        <f>extraction!$C$8</f>
        <v>250128S02_MixAA_Batch_31_Tube_02</v>
      </c>
      <c r="B137" s="70" t="str">
        <f>extraction!$D$8</f>
        <v>250128S02_MixAA</v>
      </c>
      <c r="C137" t="s">
        <v>739</v>
      </c>
      <c r="D137" s="70" t="s">
        <v>850</v>
      </c>
      <c r="E137" s="70" t="s">
        <v>78</v>
      </c>
      <c r="F137" s="70" t="str">
        <f t="shared" si="2"/>
        <v>250128S02_MixAA_area_1_Ile</v>
      </c>
      <c r="G137" s="125" t="s">
        <v>866</v>
      </c>
      <c r="H137" s="70">
        <v>1</v>
      </c>
      <c r="I137" s="122">
        <v>6.71</v>
      </c>
      <c r="K137" s="70" t="s">
        <v>736</v>
      </c>
      <c r="R137" t="s">
        <v>849</v>
      </c>
      <c r="S137" t="s">
        <v>71</v>
      </c>
    </row>
    <row r="138" spans="1:19" x14ac:dyDescent="0.25">
      <c r="A138" s="70" t="str">
        <f>extraction!$C$8</f>
        <v>250128S02_MixAA_Batch_31_Tube_02</v>
      </c>
      <c r="B138" s="70" t="str">
        <f>extraction!$D$8</f>
        <v>250128S02_MixAA</v>
      </c>
      <c r="C138" t="s">
        <v>740</v>
      </c>
      <c r="D138" s="70" t="s">
        <v>88</v>
      </c>
      <c r="E138" s="70" t="s">
        <v>78</v>
      </c>
      <c r="F138" s="70" t="str">
        <f t="shared" si="2"/>
        <v>250128S02_MixAA_area_1_Leu</v>
      </c>
      <c r="G138" s="125" t="s">
        <v>866</v>
      </c>
      <c r="H138" s="70">
        <v>1</v>
      </c>
      <c r="I138" s="122">
        <v>7.8</v>
      </c>
      <c r="K138" s="70" t="s">
        <v>736</v>
      </c>
      <c r="R138" t="s">
        <v>849</v>
      </c>
      <c r="S138" t="s">
        <v>71</v>
      </c>
    </row>
    <row r="139" spans="1:19" x14ac:dyDescent="0.25">
      <c r="A139" s="70" t="str">
        <f>extraction!$C$8</f>
        <v>250128S02_MixAA_Batch_31_Tube_02</v>
      </c>
      <c r="B139" s="70" t="str">
        <f>extraction!$D$8</f>
        <v>250128S02_MixAA</v>
      </c>
      <c r="C139" t="s">
        <v>741</v>
      </c>
      <c r="D139" s="70" t="s">
        <v>89</v>
      </c>
      <c r="E139" s="70" t="s">
        <v>78</v>
      </c>
      <c r="F139" s="70" t="str">
        <f t="shared" si="2"/>
        <v>250128S02_MixAA_area_1_Lys</v>
      </c>
      <c r="G139" s="125" t="s">
        <v>866</v>
      </c>
      <c r="H139" s="70">
        <v>1</v>
      </c>
      <c r="I139" s="122">
        <v>16.22</v>
      </c>
      <c r="K139" s="70" t="s">
        <v>736</v>
      </c>
      <c r="R139" t="s">
        <v>849</v>
      </c>
      <c r="S139" t="s">
        <v>71</v>
      </c>
    </row>
    <row r="140" spans="1:19" x14ac:dyDescent="0.25">
      <c r="A140" s="70" t="str">
        <f>extraction!$C$8</f>
        <v>250128S02_MixAA_Batch_31_Tube_02</v>
      </c>
      <c r="B140" s="70" t="str">
        <f>extraction!$D$8</f>
        <v>250128S02_MixAA</v>
      </c>
      <c r="C140" t="s">
        <v>742</v>
      </c>
      <c r="D140" s="70" t="s">
        <v>852</v>
      </c>
      <c r="E140" s="70" t="s">
        <v>78</v>
      </c>
      <c r="F140" s="70" t="str">
        <f t="shared" si="2"/>
        <v>250128S02_MixAA_area_1_NLeu</v>
      </c>
      <c r="G140" s="125" t="s">
        <v>866</v>
      </c>
      <c r="H140" s="70">
        <v>1</v>
      </c>
      <c r="I140" s="122">
        <v>26.19</v>
      </c>
      <c r="K140" s="70" t="s">
        <v>736</v>
      </c>
      <c r="R140" t="s">
        <v>849</v>
      </c>
      <c r="S140" t="s">
        <v>71</v>
      </c>
    </row>
    <row r="141" spans="1:19" x14ac:dyDescent="0.25">
      <c r="A141" s="70" t="str">
        <f>extraction!$C$8</f>
        <v>250128S02_MixAA_Batch_31_Tube_02</v>
      </c>
      <c r="B141" s="70" t="str">
        <f>extraction!$D$8</f>
        <v>250128S02_MixAA</v>
      </c>
      <c r="C141" t="s">
        <v>743</v>
      </c>
      <c r="D141" s="70" t="s">
        <v>90</v>
      </c>
      <c r="E141" s="70" t="s">
        <v>78</v>
      </c>
      <c r="F141" s="70" t="str">
        <f t="shared" si="2"/>
        <v>250128S02_MixAA_area_1_Phe</v>
      </c>
      <c r="G141" s="125" t="s">
        <v>866</v>
      </c>
      <c r="H141" s="70">
        <v>1</v>
      </c>
      <c r="I141" s="122">
        <v>6.76</v>
      </c>
      <c r="K141" s="70" t="s">
        <v>736</v>
      </c>
      <c r="R141" t="s">
        <v>849</v>
      </c>
      <c r="S141" t="s">
        <v>71</v>
      </c>
    </row>
    <row r="142" spans="1:19" x14ac:dyDescent="0.25">
      <c r="A142" s="70" t="str">
        <f>extraction!$C$8</f>
        <v>250128S02_MixAA_Batch_31_Tube_02</v>
      </c>
      <c r="B142" s="70" t="str">
        <f>extraction!$D$8</f>
        <v>250128S02_MixAA</v>
      </c>
      <c r="C142" t="s">
        <v>744</v>
      </c>
      <c r="D142" s="70" t="s">
        <v>91</v>
      </c>
      <c r="E142" s="70" t="s">
        <v>78</v>
      </c>
      <c r="F142" s="70" t="str">
        <f t="shared" si="2"/>
        <v>250128S02_MixAA_area_1_Pro</v>
      </c>
      <c r="G142" s="125" t="s">
        <v>866</v>
      </c>
      <c r="H142" s="70">
        <v>1</v>
      </c>
      <c r="I142" s="122">
        <v>9.85</v>
      </c>
      <c r="K142" s="70" t="s">
        <v>736</v>
      </c>
      <c r="R142" t="s">
        <v>849</v>
      </c>
      <c r="S142" t="s">
        <v>71</v>
      </c>
    </row>
    <row r="143" spans="1:19" x14ac:dyDescent="0.25">
      <c r="A143" s="70" t="str">
        <f>extraction!$C$8</f>
        <v>250128S02_MixAA_Batch_31_Tube_02</v>
      </c>
      <c r="B143" s="70" t="str">
        <f>extraction!$D$8</f>
        <v>250128S02_MixAA</v>
      </c>
      <c r="C143" t="s">
        <v>745</v>
      </c>
      <c r="D143" s="70" t="s">
        <v>92</v>
      </c>
      <c r="E143" s="70" t="s">
        <v>78</v>
      </c>
      <c r="F143" s="70" t="str">
        <f t="shared" si="2"/>
        <v>250128S02_MixAA_area_1_Ser</v>
      </c>
      <c r="G143" s="125" t="s">
        <v>866</v>
      </c>
      <c r="H143" s="70">
        <v>1</v>
      </c>
      <c r="I143" s="122">
        <v>3.72</v>
      </c>
      <c r="K143" s="70" t="s">
        <v>736</v>
      </c>
      <c r="R143" t="s">
        <v>849</v>
      </c>
      <c r="S143" t="s">
        <v>71</v>
      </c>
    </row>
    <row r="144" spans="1:19" x14ac:dyDescent="0.25">
      <c r="A144" s="70" t="str">
        <f>extraction!$C$8</f>
        <v>250128S02_MixAA_Batch_31_Tube_02</v>
      </c>
      <c r="B144" s="70" t="str">
        <f>extraction!$D$8</f>
        <v>250128S02_MixAA</v>
      </c>
      <c r="C144" t="s">
        <v>746</v>
      </c>
      <c r="D144" s="70" t="s">
        <v>93</v>
      </c>
      <c r="E144" s="70" t="s">
        <v>78</v>
      </c>
      <c r="F144" s="70" t="str">
        <f t="shared" si="2"/>
        <v>250128S02_MixAA_area_1_Thr</v>
      </c>
      <c r="G144" s="125" t="s">
        <v>866</v>
      </c>
      <c r="H144" s="70">
        <v>1</v>
      </c>
      <c r="I144" s="122">
        <v>7.09</v>
      </c>
      <c r="K144" s="70" t="s">
        <v>736</v>
      </c>
      <c r="R144" t="s">
        <v>849</v>
      </c>
      <c r="S144" t="s">
        <v>71</v>
      </c>
    </row>
    <row r="145" spans="1:19" x14ac:dyDescent="0.25">
      <c r="A145" s="70" t="str">
        <f>extraction!$C$8</f>
        <v>250128S02_MixAA_Batch_31_Tube_02</v>
      </c>
      <c r="B145" s="70" t="str">
        <f>extraction!$D$8</f>
        <v>250128S02_MixAA</v>
      </c>
      <c r="C145" t="s">
        <v>747</v>
      </c>
      <c r="D145" s="70" t="s">
        <v>94</v>
      </c>
      <c r="E145" s="70" t="s">
        <v>78</v>
      </c>
      <c r="F145" s="70" t="str">
        <f t="shared" si="2"/>
        <v>250128S02_MixAA_area_1_Tyr</v>
      </c>
      <c r="G145" s="125" t="s">
        <v>866</v>
      </c>
      <c r="H145" s="70">
        <v>1</v>
      </c>
      <c r="I145" s="122">
        <v>3.53</v>
      </c>
      <c r="K145" s="70" t="s">
        <v>736</v>
      </c>
      <c r="R145" t="s">
        <v>849</v>
      </c>
      <c r="S145" t="s">
        <v>71</v>
      </c>
    </row>
    <row r="146" spans="1:19" x14ac:dyDescent="0.25">
      <c r="A146" s="70" t="str">
        <f>extraction!$C$8</f>
        <v>250128S02_MixAA_Batch_31_Tube_02</v>
      </c>
      <c r="B146" s="70" t="str">
        <f>extraction!$D$8</f>
        <v>250128S02_MixAA</v>
      </c>
      <c r="C146" t="s">
        <v>774</v>
      </c>
      <c r="D146" s="70" t="s">
        <v>95</v>
      </c>
      <c r="E146" s="70" t="s">
        <v>78</v>
      </c>
      <c r="F146" s="70" t="str">
        <f t="shared" si="2"/>
        <v>250128S02_MixAA_area_1_Val</v>
      </c>
      <c r="G146" s="125" t="s">
        <v>866</v>
      </c>
      <c r="H146" s="70">
        <v>1</v>
      </c>
      <c r="I146" s="122"/>
      <c r="K146" s="70" t="s">
        <v>736</v>
      </c>
      <c r="R146" t="s">
        <v>849</v>
      </c>
      <c r="S146" t="s">
        <v>71</v>
      </c>
    </row>
    <row r="148" spans="1:19" x14ac:dyDescent="0.25">
      <c r="A148" s="70" t="str">
        <f>extraction!$C$11</f>
        <v>250109S06_Pk_Batch_30_Tube_06</v>
      </c>
      <c r="B148" s="70" t="str">
        <f>extraction!$D$11</f>
        <v>250109S06_Pk</v>
      </c>
      <c r="C148" t="s">
        <v>734</v>
      </c>
      <c r="D148" s="70" t="s">
        <v>84</v>
      </c>
      <c r="E148" s="70" t="s">
        <v>77</v>
      </c>
      <c r="F148" s="70" t="str">
        <f t="shared" si="2"/>
        <v>250109S06_Pk_d15N_1_Ala</v>
      </c>
      <c r="G148" s="129" t="s">
        <v>858</v>
      </c>
      <c r="H148" s="70">
        <v>1</v>
      </c>
      <c r="I148" s="120">
        <v>13.13</v>
      </c>
      <c r="J148" s="70" t="s">
        <v>76</v>
      </c>
      <c r="K148" s="70" t="s">
        <v>736</v>
      </c>
      <c r="R148" t="s">
        <v>849</v>
      </c>
      <c r="S148" t="s">
        <v>71</v>
      </c>
    </row>
    <row r="149" spans="1:19" x14ac:dyDescent="0.25">
      <c r="A149" s="70" t="str">
        <f>extraction!$C$11</f>
        <v>250109S06_Pk_Batch_30_Tube_06</v>
      </c>
      <c r="B149" s="70" t="str">
        <f>extraction!$D$11</f>
        <v>250109S06_Pk</v>
      </c>
      <c r="C149" t="s">
        <v>738</v>
      </c>
      <c r="D149" s="70" t="s">
        <v>85</v>
      </c>
      <c r="E149" s="70" t="s">
        <v>77</v>
      </c>
      <c r="F149" s="70" t="str">
        <f t="shared" si="2"/>
        <v>250109S06_Pk_d15N_1_Asp</v>
      </c>
      <c r="G149" s="129" t="s">
        <v>858</v>
      </c>
      <c r="H149" s="70">
        <v>1</v>
      </c>
      <c r="I149" s="120">
        <v>10.4</v>
      </c>
      <c r="J149" s="70" t="s">
        <v>76</v>
      </c>
      <c r="K149" s="70" t="s">
        <v>736</v>
      </c>
      <c r="R149" t="s">
        <v>849</v>
      </c>
      <c r="S149" t="s">
        <v>71</v>
      </c>
    </row>
    <row r="150" spans="1:19" x14ac:dyDescent="0.25">
      <c r="A150" s="70" t="str">
        <f>extraction!$C$11</f>
        <v>250109S06_Pk_Batch_30_Tube_06</v>
      </c>
      <c r="B150" s="70" t="str">
        <f>extraction!$D$11</f>
        <v>250109S06_Pk</v>
      </c>
      <c r="C150" t="s">
        <v>851</v>
      </c>
      <c r="D150" s="70" t="s">
        <v>86</v>
      </c>
      <c r="E150" s="70" t="s">
        <v>77</v>
      </c>
      <c r="F150" s="70" t="str">
        <f t="shared" si="2"/>
        <v>250109S06_Pk_d15N_1_Glu</v>
      </c>
      <c r="G150" s="129" t="s">
        <v>858</v>
      </c>
      <c r="H150" s="70">
        <v>1</v>
      </c>
      <c r="I150" s="120">
        <v>13.69</v>
      </c>
      <c r="J150" s="70" t="s">
        <v>76</v>
      </c>
      <c r="K150" s="70" t="s">
        <v>736</v>
      </c>
      <c r="R150" t="s">
        <v>849</v>
      </c>
      <c r="S150" t="s">
        <v>71</v>
      </c>
    </row>
    <row r="151" spans="1:19" x14ac:dyDescent="0.25">
      <c r="A151" s="70" t="str">
        <f>extraction!$C$11</f>
        <v>250109S06_Pk_Batch_30_Tube_06</v>
      </c>
      <c r="B151" s="70" t="str">
        <f>extraction!$D$11</f>
        <v>250109S06_Pk</v>
      </c>
      <c r="C151" s="127" t="s">
        <v>155</v>
      </c>
      <c r="D151" s="70" t="s">
        <v>87</v>
      </c>
      <c r="E151" s="70" t="s">
        <v>77</v>
      </c>
      <c r="F151" s="70" t="str">
        <f t="shared" si="2"/>
        <v>250109S06_Pk_d15N_1_Gly</v>
      </c>
      <c r="G151" s="129" t="s">
        <v>858</v>
      </c>
      <c r="H151" s="70">
        <v>1</v>
      </c>
      <c r="I151" s="120">
        <v>11.43</v>
      </c>
      <c r="J151" s="70" t="s">
        <v>76</v>
      </c>
      <c r="K151" s="70" t="s">
        <v>736</v>
      </c>
      <c r="R151" t="s">
        <v>849</v>
      </c>
      <c r="S151" t="s">
        <v>71</v>
      </c>
    </row>
    <row r="152" spans="1:19" x14ac:dyDescent="0.25">
      <c r="A152" s="70" t="str">
        <f>extraction!$C$11</f>
        <v>250109S06_Pk_Batch_30_Tube_06</v>
      </c>
      <c r="B152" s="70" t="str">
        <f>extraction!$D$11</f>
        <v>250109S06_Pk</v>
      </c>
      <c r="C152" t="s">
        <v>739</v>
      </c>
      <c r="D152" s="70" t="s">
        <v>850</v>
      </c>
      <c r="E152" s="70" t="s">
        <v>77</v>
      </c>
      <c r="F152" s="70" t="str">
        <f t="shared" si="2"/>
        <v>250109S06_Pk_d15N_1_Ile</v>
      </c>
      <c r="G152" s="129" t="s">
        <v>858</v>
      </c>
      <c r="H152" s="70">
        <v>1</v>
      </c>
      <c r="I152" s="120"/>
      <c r="J152" s="70" t="s">
        <v>76</v>
      </c>
      <c r="K152" s="70" t="s">
        <v>736</v>
      </c>
      <c r="R152" t="s">
        <v>849</v>
      </c>
      <c r="S152" t="s">
        <v>71</v>
      </c>
    </row>
    <row r="153" spans="1:19" x14ac:dyDescent="0.25">
      <c r="A153" s="70" t="str">
        <f>extraction!$C$11</f>
        <v>250109S06_Pk_Batch_30_Tube_06</v>
      </c>
      <c r="B153" s="70" t="str">
        <f>extraction!$D$11</f>
        <v>250109S06_Pk</v>
      </c>
      <c r="C153" t="s">
        <v>740</v>
      </c>
      <c r="D153" s="70" t="s">
        <v>88</v>
      </c>
      <c r="E153" s="70" t="s">
        <v>77</v>
      </c>
      <c r="F153" s="70" t="str">
        <f t="shared" si="2"/>
        <v>250109S06_Pk_d15N_1_Leu</v>
      </c>
      <c r="G153" s="129" t="s">
        <v>858</v>
      </c>
      <c r="H153" s="70">
        <v>1</v>
      </c>
      <c r="I153" s="120">
        <v>8.5399999999999991</v>
      </c>
      <c r="J153" s="70" t="s">
        <v>76</v>
      </c>
      <c r="K153" s="70" t="s">
        <v>736</v>
      </c>
      <c r="R153" t="s">
        <v>849</v>
      </c>
      <c r="S153" t="s">
        <v>71</v>
      </c>
    </row>
    <row r="154" spans="1:19" x14ac:dyDescent="0.25">
      <c r="A154" s="70" t="str">
        <f>extraction!$C$11</f>
        <v>250109S06_Pk_Batch_30_Tube_06</v>
      </c>
      <c r="B154" s="70" t="str">
        <f>extraction!$D$11</f>
        <v>250109S06_Pk</v>
      </c>
      <c r="C154" t="s">
        <v>741</v>
      </c>
      <c r="D154" s="70" t="s">
        <v>89</v>
      </c>
      <c r="E154" s="70" t="s">
        <v>77</v>
      </c>
      <c r="F154" s="70" t="str">
        <f t="shared" si="2"/>
        <v>250109S06_Pk_d15N_1_Lys</v>
      </c>
      <c r="G154" s="129" t="s">
        <v>858</v>
      </c>
      <c r="H154" s="70">
        <v>1</v>
      </c>
      <c r="I154" s="120">
        <v>6.87</v>
      </c>
      <c r="J154" s="70" t="s">
        <v>76</v>
      </c>
      <c r="K154" s="70" t="s">
        <v>736</v>
      </c>
      <c r="R154" t="s">
        <v>849</v>
      </c>
      <c r="S154" t="s">
        <v>71</v>
      </c>
    </row>
    <row r="155" spans="1:19" x14ac:dyDescent="0.25">
      <c r="A155" s="70" t="str">
        <f>extraction!$C$11</f>
        <v>250109S06_Pk_Batch_30_Tube_06</v>
      </c>
      <c r="B155" s="70" t="str">
        <f>extraction!$D$11</f>
        <v>250109S06_Pk</v>
      </c>
      <c r="C155" t="s">
        <v>742</v>
      </c>
      <c r="D155" s="70" t="s">
        <v>852</v>
      </c>
      <c r="E155" s="70" t="s">
        <v>77</v>
      </c>
      <c r="F155" s="70" t="str">
        <f t="shared" si="2"/>
        <v>250109S06_Pk_d15N_1_NLeu</v>
      </c>
      <c r="G155" s="129" t="s">
        <v>858</v>
      </c>
      <c r="H155" s="70">
        <v>1</v>
      </c>
      <c r="I155" s="120">
        <v>-2.73</v>
      </c>
      <c r="J155" s="70" t="s">
        <v>76</v>
      </c>
      <c r="K155" s="70" t="s">
        <v>736</v>
      </c>
      <c r="R155" t="s">
        <v>849</v>
      </c>
      <c r="S155" t="s">
        <v>71</v>
      </c>
    </row>
    <row r="156" spans="1:19" x14ac:dyDescent="0.25">
      <c r="A156" s="70" t="str">
        <f>extraction!$C$11</f>
        <v>250109S06_Pk_Batch_30_Tube_06</v>
      </c>
      <c r="B156" s="70" t="str">
        <f>extraction!$D$11</f>
        <v>250109S06_Pk</v>
      </c>
      <c r="C156" t="s">
        <v>743</v>
      </c>
      <c r="D156" s="70" t="s">
        <v>90</v>
      </c>
      <c r="E156" s="70" t="s">
        <v>77</v>
      </c>
      <c r="F156" s="70" t="str">
        <f t="shared" si="2"/>
        <v>250109S06_Pk_d15N_1_Phe</v>
      </c>
      <c r="G156" s="129" t="s">
        <v>858</v>
      </c>
      <c r="H156" s="70">
        <v>1</v>
      </c>
      <c r="I156" s="120">
        <v>7.6</v>
      </c>
      <c r="J156" s="70" t="s">
        <v>76</v>
      </c>
      <c r="K156" s="70" t="s">
        <v>736</v>
      </c>
      <c r="R156" t="s">
        <v>849</v>
      </c>
      <c r="S156" t="s">
        <v>71</v>
      </c>
    </row>
    <row r="157" spans="1:19" x14ac:dyDescent="0.25">
      <c r="A157" s="70" t="str">
        <f>extraction!$C$11</f>
        <v>250109S06_Pk_Batch_30_Tube_06</v>
      </c>
      <c r="B157" s="70" t="str">
        <f>extraction!$D$11</f>
        <v>250109S06_Pk</v>
      </c>
      <c r="C157" t="s">
        <v>744</v>
      </c>
      <c r="D157" s="70" t="s">
        <v>91</v>
      </c>
      <c r="E157" s="70" t="s">
        <v>77</v>
      </c>
      <c r="F157" s="70" t="str">
        <f t="shared" si="2"/>
        <v>250109S06_Pk_d15N_1_Pro</v>
      </c>
      <c r="G157" s="129" t="s">
        <v>858</v>
      </c>
      <c r="H157" s="70">
        <v>1</v>
      </c>
      <c r="I157" s="120">
        <v>11.78</v>
      </c>
      <c r="J157" s="70" t="s">
        <v>76</v>
      </c>
      <c r="K157" s="70" t="s">
        <v>736</v>
      </c>
      <c r="R157" t="s">
        <v>849</v>
      </c>
      <c r="S157" t="s">
        <v>71</v>
      </c>
    </row>
    <row r="158" spans="1:19" x14ac:dyDescent="0.25">
      <c r="A158" s="70" t="str">
        <f>extraction!$C$11</f>
        <v>250109S06_Pk_Batch_30_Tube_06</v>
      </c>
      <c r="B158" s="70" t="str">
        <f>extraction!$D$11</f>
        <v>250109S06_Pk</v>
      </c>
      <c r="C158" t="s">
        <v>745</v>
      </c>
      <c r="D158" s="70" t="s">
        <v>92</v>
      </c>
      <c r="E158" s="70" t="s">
        <v>77</v>
      </c>
      <c r="F158" s="70" t="str">
        <f t="shared" si="2"/>
        <v>250109S06_Pk_d15N_1_Ser</v>
      </c>
      <c r="G158" s="129" t="s">
        <v>858</v>
      </c>
      <c r="H158" s="70">
        <v>1</v>
      </c>
      <c r="I158" s="120">
        <v>9.86</v>
      </c>
      <c r="J158" s="70" t="s">
        <v>76</v>
      </c>
      <c r="K158" s="70" t="s">
        <v>736</v>
      </c>
      <c r="R158" t="s">
        <v>849</v>
      </c>
      <c r="S158" t="s">
        <v>71</v>
      </c>
    </row>
    <row r="159" spans="1:19" x14ac:dyDescent="0.25">
      <c r="A159" s="70" t="str">
        <f>extraction!$C$11</f>
        <v>250109S06_Pk_Batch_30_Tube_06</v>
      </c>
      <c r="B159" s="70" t="str">
        <f>extraction!$D$11</f>
        <v>250109S06_Pk</v>
      </c>
      <c r="C159" t="s">
        <v>746</v>
      </c>
      <c r="D159" s="70" t="s">
        <v>93</v>
      </c>
      <c r="E159" s="70" t="s">
        <v>77</v>
      </c>
      <c r="F159" s="70" t="str">
        <f t="shared" si="2"/>
        <v>250109S06_Pk_d15N_1_Thr</v>
      </c>
      <c r="G159" s="129" t="s">
        <v>858</v>
      </c>
      <c r="H159" s="70">
        <v>1</v>
      </c>
      <c r="I159" s="120">
        <v>3.69</v>
      </c>
      <c r="J159" s="70" t="s">
        <v>76</v>
      </c>
      <c r="K159" s="70" t="s">
        <v>736</v>
      </c>
      <c r="R159" t="s">
        <v>849</v>
      </c>
      <c r="S159" t="s">
        <v>71</v>
      </c>
    </row>
    <row r="160" spans="1:19" x14ac:dyDescent="0.25">
      <c r="A160" s="70" t="str">
        <f>extraction!$C$11</f>
        <v>250109S06_Pk_Batch_30_Tube_06</v>
      </c>
      <c r="B160" s="70" t="str">
        <f>extraction!$D$11</f>
        <v>250109S06_Pk</v>
      </c>
      <c r="C160" t="s">
        <v>747</v>
      </c>
      <c r="D160" s="70" t="s">
        <v>94</v>
      </c>
      <c r="E160" s="70" t="s">
        <v>77</v>
      </c>
      <c r="F160" s="70" t="str">
        <f t="shared" si="2"/>
        <v>250109S06_Pk_d15N_1_Tyr</v>
      </c>
      <c r="G160" s="129" t="s">
        <v>858</v>
      </c>
      <c r="H160" s="70">
        <v>1</v>
      </c>
      <c r="I160" s="120"/>
      <c r="J160" s="70" t="s">
        <v>76</v>
      </c>
      <c r="K160" s="70" t="s">
        <v>736</v>
      </c>
      <c r="R160" t="s">
        <v>849</v>
      </c>
      <c r="S160" t="s">
        <v>71</v>
      </c>
    </row>
    <row r="161" spans="1:19" x14ac:dyDescent="0.25">
      <c r="A161" s="70" t="str">
        <f>extraction!$C$11</f>
        <v>250109S06_Pk_Batch_30_Tube_06</v>
      </c>
      <c r="B161" s="70" t="str">
        <f>extraction!$D$11</f>
        <v>250109S06_Pk</v>
      </c>
      <c r="C161" t="s">
        <v>774</v>
      </c>
      <c r="D161" s="70" t="s">
        <v>95</v>
      </c>
      <c r="E161" s="70" t="s">
        <v>77</v>
      </c>
      <c r="F161" s="70" t="str">
        <f t="shared" si="2"/>
        <v>250109S06_Pk_d15N_1_Val</v>
      </c>
      <c r="G161" s="129" t="s">
        <v>858</v>
      </c>
      <c r="H161" s="70">
        <v>1</v>
      </c>
      <c r="I161" s="120"/>
      <c r="J161" s="70" t="s">
        <v>76</v>
      </c>
      <c r="K161" s="70" t="s">
        <v>736</v>
      </c>
      <c r="R161" t="s">
        <v>849</v>
      </c>
      <c r="S161" t="s">
        <v>71</v>
      </c>
    </row>
    <row r="162" spans="1:19" x14ac:dyDescent="0.25">
      <c r="A162" s="70" t="str">
        <f>extraction!$C$11</f>
        <v>250109S06_Pk_Batch_30_Tube_06</v>
      </c>
      <c r="B162" s="70" t="str">
        <f>extraction!$D$11</f>
        <v>250109S06_Pk</v>
      </c>
      <c r="C162" t="s">
        <v>734</v>
      </c>
      <c r="D162" s="70" t="s">
        <v>84</v>
      </c>
      <c r="E162" s="70" t="s">
        <v>78</v>
      </c>
      <c r="F162" s="70" t="str">
        <f t="shared" si="2"/>
        <v>250109S06_Pk_area_1_Ala</v>
      </c>
      <c r="G162" s="129" t="s">
        <v>858</v>
      </c>
      <c r="H162" s="70">
        <v>1</v>
      </c>
      <c r="I162" s="120">
        <v>0.53400000000000003</v>
      </c>
      <c r="K162" s="70" t="s">
        <v>736</v>
      </c>
      <c r="R162" t="s">
        <v>849</v>
      </c>
      <c r="S162" t="s">
        <v>71</v>
      </c>
    </row>
    <row r="163" spans="1:19" x14ac:dyDescent="0.25">
      <c r="A163" s="70" t="str">
        <f>extraction!$C$11</f>
        <v>250109S06_Pk_Batch_30_Tube_06</v>
      </c>
      <c r="B163" s="70" t="str">
        <f>extraction!$D$11</f>
        <v>250109S06_Pk</v>
      </c>
      <c r="C163" t="s">
        <v>738</v>
      </c>
      <c r="D163" s="70" t="s">
        <v>85</v>
      </c>
      <c r="E163" s="70" t="s">
        <v>78</v>
      </c>
      <c r="F163" s="70" t="str">
        <f t="shared" si="2"/>
        <v>250109S06_Pk_area_1_Asp</v>
      </c>
      <c r="G163" s="129" t="s">
        <v>858</v>
      </c>
      <c r="H163" s="70">
        <v>1</v>
      </c>
      <c r="I163" s="120">
        <v>3.8559999999999999</v>
      </c>
      <c r="K163" s="70" t="s">
        <v>736</v>
      </c>
      <c r="R163" t="s">
        <v>849</v>
      </c>
      <c r="S163" t="s">
        <v>71</v>
      </c>
    </row>
    <row r="164" spans="1:19" x14ac:dyDescent="0.25">
      <c r="A164" s="70" t="str">
        <f>extraction!$C$11</f>
        <v>250109S06_Pk_Batch_30_Tube_06</v>
      </c>
      <c r="B164" s="70" t="str">
        <f>extraction!$D$11</f>
        <v>250109S06_Pk</v>
      </c>
      <c r="C164" t="s">
        <v>851</v>
      </c>
      <c r="D164" s="70" t="s">
        <v>86</v>
      </c>
      <c r="E164" s="70" t="s">
        <v>78</v>
      </c>
      <c r="F164" s="70" t="str">
        <f t="shared" si="2"/>
        <v>250109S06_Pk_area_1_Glu</v>
      </c>
      <c r="G164" s="129" t="s">
        <v>858</v>
      </c>
      <c r="H164" s="70">
        <v>1</v>
      </c>
      <c r="I164" s="120">
        <v>4.532</v>
      </c>
      <c r="K164" s="70" t="s">
        <v>736</v>
      </c>
      <c r="R164" t="s">
        <v>849</v>
      </c>
      <c r="S164" t="s">
        <v>71</v>
      </c>
    </row>
    <row r="165" spans="1:19" x14ac:dyDescent="0.25">
      <c r="A165" s="70" t="str">
        <f>extraction!$C$11</f>
        <v>250109S06_Pk_Batch_30_Tube_06</v>
      </c>
      <c r="B165" s="70" t="str">
        <f>extraction!$D$11</f>
        <v>250109S06_Pk</v>
      </c>
      <c r="C165" s="127" t="s">
        <v>155</v>
      </c>
      <c r="D165" s="70" t="s">
        <v>87</v>
      </c>
      <c r="E165" s="70" t="s">
        <v>78</v>
      </c>
      <c r="F165" s="70" t="str">
        <f t="shared" si="2"/>
        <v>250109S06_Pk_area_1_Gly</v>
      </c>
      <c r="G165" s="129" t="s">
        <v>858</v>
      </c>
      <c r="H165" s="70">
        <v>1</v>
      </c>
      <c r="I165" s="120">
        <v>1.42</v>
      </c>
      <c r="K165" s="70" t="s">
        <v>736</v>
      </c>
      <c r="R165" t="s">
        <v>849</v>
      </c>
      <c r="S165" t="s">
        <v>71</v>
      </c>
    </row>
    <row r="166" spans="1:19" x14ac:dyDescent="0.25">
      <c r="A166" s="70" t="str">
        <f>extraction!$C$11</f>
        <v>250109S06_Pk_Batch_30_Tube_06</v>
      </c>
      <c r="B166" s="70" t="str">
        <f>extraction!$D$11</f>
        <v>250109S06_Pk</v>
      </c>
      <c r="C166" t="s">
        <v>739</v>
      </c>
      <c r="D166" s="70" t="s">
        <v>850</v>
      </c>
      <c r="E166" s="70" t="s">
        <v>78</v>
      </c>
      <c r="F166" s="70" t="str">
        <f t="shared" si="2"/>
        <v>250109S06_Pk_area_1_Ile</v>
      </c>
      <c r="G166" s="129" t="s">
        <v>858</v>
      </c>
      <c r="H166" s="70">
        <v>1</v>
      </c>
      <c r="I166" s="120"/>
      <c r="K166" s="70" t="s">
        <v>736</v>
      </c>
      <c r="R166" t="s">
        <v>849</v>
      </c>
      <c r="S166" t="s">
        <v>71</v>
      </c>
    </row>
    <row r="167" spans="1:19" x14ac:dyDescent="0.25">
      <c r="A167" s="70" t="str">
        <f>extraction!$C$11</f>
        <v>250109S06_Pk_Batch_30_Tube_06</v>
      </c>
      <c r="B167" s="70" t="str">
        <f>extraction!$D$11</f>
        <v>250109S06_Pk</v>
      </c>
      <c r="C167" t="s">
        <v>740</v>
      </c>
      <c r="D167" s="70" t="s">
        <v>88</v>
      </c>
      <c r="E167" s="70" t="s">
        <v>78</v>
      </c>
      <c r="F167" s="70" t="str">
        <f t="shared" si="2"/>
        <v>250109S06_Pk_area_1_Leu</v>
      </c>
      <c r="G167" s="129" t="s">
        <v>858</v>
      </c>
      <c r="H167" s="70">
        <v>1</v>
      </c>
      <c r="I167" s="120">
        <v>2.2930000000000001</v>
      </c>
      <c r="K167" s="70" t="s">
        <v>736</v>
      </c>
      <c r="R167" t="s">
        <v>849</v>
      </c>
      <c r="S167" t="s">
        <v>71</v>
      </c>
    </row>
    <row r="168" spans="1:19" x14ac:dyDescent="0.25">
      <c r="A168" s="70" t="str">
        <f>extraction!$C$11</f>
        <v>250109S06_Pk_Batch_30_Tube_06</v>
      </c>
      <c r="B168" s="70" t="str">
        <f>extraction!$D$11</f>
        <v>250109S06_Pk</v>
      </c>
      <c r="C168" t="s">
        <v>741</v>
      </c>
      <c r="D168" s="70" t="s">
        <v>89</v>
      </c>
      <c r="E168" s="70" t="s">
        <v>78</v>
      </c>
      <c r="F168" s="70" t="str">
        <f t="shared" si="2"/>
        <v>250109S06_Pk_area_1_Lys</v>
      </c>
      <c r="G168" s="129" t="s">
        <v>858</v>
      </c>
      <c r="H168" s="70">
        <v>1</v>
      </c>
      <c r="I168" s="120">
        <v>2.4500000000000002</v>
      </c>
      <c r="K168" s="70" t="s">
        <v>736</v>
      </c>
      <c r="R168" t="s">
        <v>849</v>
      </c>
      <c r="S168" t="s">
        <v>71</v>
      </c>
    </row>
    <row r="169" spans="1:19" x14ac:dyDescent="0.25">
      <c r="A169" s="70" t="str">
        <f>extraction!$C$11</f>
        <v>250109S06_Pk_Batch_30_Tube_06</v>
      </c>
      <c r="B169" s="70" t="str">
        <f>extraction!$D$11</f>
        <v>250109S06_Pk</v>
      </c>
      <c r="C169" t="s">
        <v>742</v>
      </c>
      <c r="D169" s="70" t="s">
        <v>852</v>
      </c>
      <c r="E169" s="70" t="s">
        <v>78</v>
      </c>
      <c r="F169" s="70" t="str">
        <f t="shared" si="2"/>
        <v>250109S06_Pk_area_1_NLeu</v>
      </c>
      <c r="G169" s="129" t="s">
        <v>858</v>
      </c>
      <c r="H169" s="70">
        <v>1</v>
      </c>
      <c r="I169" s="120">
        <v>39.301000000000002</v>
      </c>
      <c r="K169" s="70" t="s">
        <v>736</v>
      </c>
      <c r="R169" t="s">
        <v>849</v>
      </c>
      <c r="S169" t="s">
        <v>71</v>
      </c>
    </row>
    <row r="170" spans="1:19" x14ac:dyDescent="0.25">
      <c r="A170" s="70" t="str">
        <f>extraction!$C$11</f>
        <v>250109S06_Pk_Batch_30_Tube_06</v>
      </c>
      <c r="B170" s="70" t="str">
        <f>extraction!$D$11</f>
        <v>250109S06_Pk</v>
      </c>
      <c r="C170" t="s">
        <v>743</v>
      </c>
      <c r="D170" s="70" t="s">
        <v>90</v>
      </c>
      <c r="E170" s="70" t="s">
        <v>78</v>
      </c>
      <c r="F170" s="70" t="str">
        <f t="shared" si="2"/>
        <v>250109S06_Pk_area_1_Phe</v>
      </c>
      <c r="G170" s="129" t="s">
        <v>858</v>
      </c>
      <c r="H170" s="70">
        <v>1</v>
      </c>
      <c r="I170" s="120">
        <v>0.89800000000000002</v>
      </c>
      <c r="K170" s="70" t="s">
        <v>736</v>
      </c>
      <c r="R170" t="s">
        <v>849</v>
      </c>
      <c r="S170" t="s">
        <v>71</v>
      </c>
    </row>
    <row r="171" spans="1:19" x14ac:dyDescent="0.25">
      <c r="A171" s="70" t="str">
        <f>extraction!$C$11</f>
        <v>250109S06_Pk_Batch_30_Tube_06</v>
      </c>
      <c r="B171" s="70" t="str">
        <f>extraction!$D$11</f>
        <v>250109S06_Pk</v>
      </c>
      <c r="C171" t="s">
        <v>744</v>
      </c>
      <c r="D171" s="70" t="s">
        <v>91</v>
      </c>
      <c r="E171" s="70" t="s">
        <v>78</v>
      </c>
      <c r="F171" s="70" t="str">
        <f t="shared" si="2"/>
        <v>250109S06_Pk_area_1_Pro</v>
      </c>
      <c r="G171" s="129" t="s">
        <v>858</v>
      </c>
      <c r="H171" s="70">
        <v>1</v>
      </c>
      <c r="I171" s="120">
        <v>1.6919999999999999</v>
      </c>
      <c r="K171" s="70" t="s">
        <v>736</v>
      </c>
      <c r="R171" t="s">
        <v>849</v>
      </c>
      <c r="S171" t="s">
        <v>71</v>
      </c>
    </row>
    <row r="172" spans="1:19" x14ac:dyDescent="0.25">
      <c r="A172" s="70" t="str">
        <f>extraction!$C$11</f>
        <v>250109S06_Pk_Batch_30_Tube_06</v>
      </c>
      <c r="B172" s="70" t="str">
        <f>extraction!$D$11</f>
        <v>250109S06_Pk</v>
      </c>
      <c r="C172" t="s">
        <v>745</v>
      </c>
      <c r="D172" s="70" t="s">
        <v>92</v>
      </c>
      <c r="E172" s="70" t="s">
        <v>78</v>
      </c>
      <c r="F172" s="70" t="str">
        <f t="shared" si="2"/>
        <v>250109S06_Pk_area_1_Ser</v>
      </c>
      <c r="G172" s="129" t="s">
        <v>858</v>
      </c>
      <c r="H172" s="70">
        <v>1</v>
      </c>
      <c r="I172" s="120">
        <v>1.47</v>
      </c>
      <c r="K172" s="70" t="s">
        <v>736</v>
      </c>
      <c r="R172" t="s">
        <v>849</v>
      </c>
      <c r="S172" t="s">
        <v>71</v>
      </c>
    </row>
    <row r="173" spans="1:19" x14ac:dyDescent="0.25">
      <c r="A173" s="70" t="str">
        <f>extraction!$C$11</f>
        <v>250109S06_Pk_Batch_30_Tube_06</v>
      </c>
      <c r="B173" s="70" t="str">
        <f>extraction!$D$11</f>
        <v>250109S06_Pk</v>
      </c>
      <c r="C173" t="s">
        <v>746</v>
      </c>
      <c r="D173" s="70" t="s">
        <v>93</v>
      </c>
      <c r="E173" s="70" t="s">
        <v>78</v>
      </c>
      <c r="F173" s="70" t="str">
        <f t="shared" si="2"/>
        <v>250109S06_Pk_area_1_Thr</v>
      </c>
      <c r="G173" s="129" t="s">
        <v>858</v>
      </c>
      <c r="H173" s="70">
        <v>1</v>
      </c>
      <c r="I173" s="120">
        <v>0.82</v>
      </c>
      <c r="K173" s="70" t="s">
        <v>736</v>
      </c>
      <c r="R173" t="s">
        <v>849</v>
      </c>
      <c r="S173" t="s">
        <v>71</v>
      </c>
    </row>
    <row r="174" spans="1:19" x14ac:dyDescent="0.25">
      <c r="A174" s="70" t="str">
        <f>extraction!$C$11</f>
        <v>250109S06_Pk_Batch_30_Tube_06</v>
      </c>
      <c r="B174" s="70" t="str">
        <f>extraction!$D$11</f>
        <v>250109S06_Pk</v>
      </c>
      <c r="C174" t="s">
        <v>747</v>
      </c>
      <c r="D174" s="70" t="s">
        <v>94</v>
      </c>
      <c r="E174" s="70" t="s">
        <v>78</v>
      </c>
      <c r="F174" s="70" t="str">
        <f t="shared" si="2"/>
        <v>250109S06_Pk_area_1_Tyr</v>
      </c>
      <c r="G174" s="129" t="s">
        <v>858</v>
      </c>
      <c r="H174" s="70">
        <v>1</v>
      </c>
      <c r="I174" s="120"/>
      <c r="K174" s="70" t="s">
        <v>736</v>
      </c>
      <c r="R174" t="s">
        <v>849</v>
      </c>
      <c r="S174" t="s">
        <v>71</v>
      </c>
    </row>
    <row r="175" spans="1:19" x14ac:dyDescent="0.25">
      <c r="A175" s="70" t="str">
        <f>extraction!$C$11</f>
        <v>250109S06_Pk_Batch_30_Tube_06</v>
      </c>
      <c r="B175" s="70" t="str">
        <f>extraction!$D$11</f>
        <v>250109S06_Pk</v>
      </c>
      <c r="C175" t="s">
        <v>774</v>
      </c>
      <c r="D175" s="70" t="s">
        <v>95</v>
      </c>
      <c r="E175" s="70" t="s">
        <v>78</v>
      </c>
      <c r="F175" s="70" t="str">
        <f t="shared" si="2"/>
        <v>250109S06_Pk_area_1_Val</v>
      </c>
      <c r="G175" s="129" t="s">
        <v>858</v>
      </c>
      <c r="H175" s="70">
        <v>1</v>
      </c>
      <c r="I175" s="120"/>
      <c r="K175" s="70" t="s">
        <v>736</v>
      </c>
      <c r="R175" t="s">
        <v>849</v>
      </c>
      <c r="S175" t="s">
        <v>71</v>
      </c>
    </row>
    <row r="177" spans="1:19" x14ac:dyDescent="0.25">
      <c r="A177" s="70" t="str">
        <f>extraction!$C$11</f>
        <v>250109S06_Pk_Batch_30_Tube_06</v>
      </c>
      <c r="B177" s="70" t="str">
        <f>extraction!$D$11</f>
        <v>250109S06_Pk</v>
      </c>
      <c r="C177" t="s">
        <v>734</v>
      </c>
      <c r="D177" s="70" t="s">
        <v>84</v>
      </c>
      <c r="E177" s="70" t="s">
        <v>77</v>
      </c>
      <c r="F177" s="70" t="str">
        <f t="shared" si="2"/>
        <v>250109S06_Pk_d15N_2_Ala</v>
      </c>
      <c r="G177" s="129" t="s">
        <v>864</v>
      </c>
      <c r="H177" s="70">
        <v>2</v>
      </c>
      <c r="I177" s="120">
        <v>12.84</v>
      </c>
      <c r="J177" s="70" t="s">
        <v>76</v>
      </c>
      <c r="K177" s="70" t="s">
        <v>736</v>
      </c>
      <c r="R177" t="s">
        <v>849</v>
      </c>
      <c r="S177" t="s">
        <v>71</v>
      </c>
    </row>
    <row r="178" spans="1:19" x14ac:dyDescent="0.25">
      <c r="A178" s="70" t="str">
        <f>extraction!$C$11</f>
        <v>250109S06_Pk_Batch_30_Tube_06</v>
      </c>
      <c r="B178" s="70" t="str">
        <f>extraction!$D$11</f>
        <v>250109S06_Pk</v>
      </c>
      <c r="C178" t="s">
        <v>738</v>
      </c>
      <c r="D178" s="70" t="s">
        <v>85</v>
      </c>
      <c r="E178" s="70" t="s">
        <v>77</v>
      </c>
      <c r="F178" s="70" t="str">
        <f t="shared" si="2"/>
        <v>250109S06_Pk_d15N_2_Asp</v>
      </c>
      <c r="G178" s="129" t="s">
        <v>864</v>
      </c>
      <c r="H178" s="70">
        <v>2</v>
      </c>
      <c r="I178" s="120">
        <v>11.6</v>
      </c>
      <c r="J178" s="70" t="s">
        <v>76</v>
      </c>
      <c r="K178" s="70" t="s">
        <v>736</v>
      </c>
      <c r="R178" t="s">
        <v>849</v>
      </c>
      <c r="S178" t="s">
        <v>71</v>
      </c>
    </row>
    <row r="179" spans="1:19" x14ac:dyDescent="0.25">
      <c r="A179" s="70" t="str">
        <f>extraction!$C$11</f>
        <v>250109S06_Pk_Batch_30_Tube_06</v>
      </c>
      <c r="B179" s="70" t="str">
        <f>extraction!$D$11</f>
        <v>250109S06_Pk</v>
      </c>
      <c r="C179" t="s">
        <v>851</v>
      </c>
      <c r="D179" s="70" t="s">
        <v>86</v>
      </c>
      <c r="E179" s="70" t="s">
        <v>77</v>
      </c>
      <c r="F179" s="70" t="str">
        <f t="shared" si="2"/>
        <v>250109S06_Pk_d15N_2_Glu</v>
      </c>
      <c r="G179" s="129" t="s">
        <v>864</v>
      </c>
      <c r="H179" s="70">
        <v>2</v>
      </c>
      <c r="I179" s="120">
        <v>14.29</v>
      </c>
      <c r="J179" s="70" t="s">
        <v>76</v>
      </c>
      <c r="K179" s="70" t="s">
        <v>736</v>
      </c>
      <c r="R179" t="s">
        <v>849</v>
      </c>
      <c r="S179" t="s">
        <v>71</v>
      </c>
    </row>
    <row r="180" spans="1:19" x14ac:dyDescent="0.25">
      <c r="A180" s="70" t="str">
        <f>extraction!$C$11</f>
        <v>250109S06_Pk_Batch_30_Tube_06</v>
      </c>
      <c r="B180" s="70" t="str">
        <f>extraction!$D$11</f>
        <v>250109S06_Pk</v>
      </c>
      <c r="C180" s="127" t="s">
        <v>155</v>
      </c>
      <c r="D180" s="70" t="s">
        <v>87</v>
      </c>
      <c r="E180" s="70" t="s">
        <v>77</v>
      </c>
      <c r="F180" s="70" t="str">
        <f t="shared" si="2"/>
        <v>250109S06_Pk_d15N_2_Gly</v>
      </c>
      <c r="G180" s="129" t="s">
        <v>864</v>
      </c>
      <c r="H180" s="70">
        <v>2</v>
      </c>
      <c r="I180" s="120">
        <v>11.44</v>
      </c>
      <c r="J180" s="70" t="s">
        <v>76</v>
      </c>
      <c r="K180" s="70" t="s">
        <v>736</v>
      </c>
      <c r="R180" t="s">
        <v>849</v>
      </c>
      <c r="S180" t="s">
        <v>71</v>
      </c>
    </row>
    <row r="181" spans="1:19" x14ac:dyDescent="0.25">
      <c r="A181" s="70" t="str">
        <f>extraction!$C$11</f>
        <v>250109S06_Pk_Batch_30_Tube_06</v>
      </c>
      <c r="B181" s="70" t="str">
        <f>extraction!$D$11</f>
        <v>250109S06_Pk</v>
      </c>
      <c r="C181" t="s">
        <v>739</v>
      </c>
      <c r="D181" s="70" t="s">
        <v>850</v>
      </c>
      <c r="E181" s="70" t="s">
        <v>77</v>
      </c>
      <c r="F181" s="70" t="str">
        <f t="shared" si="2"/>
        <v>250109S06_Pk_d15N_2_Ile</v>
      </c>
      <c r="G181" s="129" t="s">
        <v>864</v>
      </c>
      <c r="H181" s="70">
        <v>2</v>
      </c>
      <c r="I181" s="120">
        <v>14.31</v>
      </c>
      <c r="J181" s="70" t="s">
        <v>76</v>
      </c>
      <c r="K181" s="70" t="s">
        <v>736</v>
      </c>
      <c r="R181" t="s">
        <v>849</v>
      </c>
      <c r="S181" t="s">
        <v>71</v>
      </c>
    </row>
    <row r="182" spans="1:19" x14ac:dyDescent="0.25">
      <c r="A182" s="70" t="str">
        <f>extraction!$C$11</f>
        <v>250109S06_Pk_Batch_30_Tube_06</v>
      </c>
      <c r="B182" s="70" t="str">
        <f>extraction!$D$11</f>
        <v>250109S06_Pk</v>
      </c>
      <c r="C182" t="s">
        <v>740</v>
      </c>
      <c r="D182" s="70" t="s">
        <v>88</v>
      </c>
      <c r="E182" s="70" t="s">
        <v>77</v>
      </c>
      <c r="F182" s="70" t="str">
        <f t="shared" si="2"/>
        <v>250109S06_Pk_d15N_2_Leu</v>
      </c>
      <c r="G182" s="129" t="s">
        <v>864</v>
      </c>
      <c r="H182" s="70">
        <v>2</v>
      </c>
      <c r="I182" s="120">
        <v>9.6199999999999992</v>
      </c>
      <c r="J182" s="70" t="s">
        <v>76</v>
      </c>
      <c r="K182" s="70" t="s">
        <v>736</v>
      </c>
      <c r="R182" t="s">
        <v>849</v>
      </c>
      <c r="S182" t="s">
        <v>71</v>
      </c>
    </row>
    <row r="183" spans="1:19" x14ac:dyDescent="0.25">
      <c r="A183" s="70" t="str">
        <f>extraction!$C$11</f>
        <v>250109S06_Pk_Batch_30_Tube_06</v>
      </c>
      <c r="B183" s="70" t="str">
        <f>extraction!$D$11</f>
        <v>250109S06_Pk</v>
      </c>
      <c r="C183" t="s">
        <v>741</v>
      </c>
      <c r="D183" s="70" t="s">
        <v>89</v>
      </c>
      <c r="E183" s="70" t="s">
        <v>77</v>
      </c>
      <c r="F183" s="70" t="str">
        <f t="shared" si="2"/>
        <v>250109S06_Pk_d15N_2_Lys</v>
      </c>
      <c r="G183" s="129" t="s">
        <v>864</v>
      </c>
      <c r="H183" s="70">
        <v>2</v>
      </c>
      <c r="I183" s="120">
        <v>7.64</v>
      </c>
      <c r="J183" s="70" t="s">
        <v>76</v>
      </c>
      <c r="K183" s="70" t="s">
        <v>736</v>
      </c>
      <c r="R183" t="s">
        <v>849</v>
      </c>
      <c r="S183" t="s">
        <v>71</v>
      </c>
    </row>
    <row r="184" spans="1:19" x14ac:dyDescent="0.25">
      <c r="A184" s="70" t="str">
        <f>extraction!$C$11</f>
        <v>250109S06_Pk_Batch_30_Tube_06</v>
      </c>
      <c r="B184" s="70" t="str">
        <f>extraction!$D$11</f>
        <v>250109S06_Pk</v>
      </c>
      <c r="C184" t="s">
        <v>742</v>
      </c>
      <c r="D184" s="70" t="s">
        <v>852</v>
      </c>
      <c r="E184" s="70" t="s">
        <v>77</v>
      </c>
      <c r="F184" s="70" t="str">
        <f t="shared" si="2"/>
        <v>250109S06_Pk_d15N_2_NLeu</v>
      </c>
      <c r="G184" s="129" t="s">
        <v>864</v>
      </c>
      <c r="H184" s="70">
        <v>2</v>
      </c>
      <c r="I184" s="120">
        <v>0.17</v>
      </c>
      <c r="J184" s="70" t="s">
        <v>76</v>
      </c>
      <c r="K184" s="70" t="s">
        <v>736</v>
      </c>
      <c r="R184" t="s">
        <v>849</v>
      </c>
      <c r="S184" t="s">
        <v>71</v>
      </c>
    </row>
    <row r="185" spans="1:19" x14ac:dyDescent="0.25">
      <c r="A185" s="70" t="str">
        <f>extraction!$C$11</f>
        <v>250109S06_Pk_Batch_30_Tube_06</v>
      </c>
      <c r="B185" s="70" t="str">
        <f>extraction!$D$11</f>
        <v>250109S06_Pk</v>
      </c>
      <c r="C185" t="s">
        <v>743</v>
      </c>
      <c r="D185" s="70" t="s">
        <v>90</v>
      </c>
      <c r="E185" s="70" t="s">
        <v>77</v>
      </c>
      <c r="F185" s="70" t="str">
        <f t="shared" si="2"/>
        <v>250109S06_Pk_d15N_2_Phe</v>
      </c>
      <c r="G185" s="129" t="s">
        <v>864</v>
      </c>
      <c r="H185" s="70">
        <v>2</v>
      </c>
      <c r="I185" s="120">
        <v>7.71</v>
      </c>
      <c r="J185" s="70" t="s">
        <v>76</v>
      </c>
      <c r="K185" s="70" t="s">
        <v>736</v>
      </c>
      <c r="R185" t="s">
        <v>849</v>
      </c>
      <c r="S185" t="s">
        <v>71</v>
      </c>
    </row>
    <row r="186" spans="1:19" x14ac:dyDescent="0.25">
      <c r="A186" s="70" t="str">
        <f>extraction!$C$11</f>
        <v>250109S06_Pk_Batch_30_Tube_06</v>
      </c>
      <c r="B186" s="70" t="str">
        <f>extraction!$D$11</f>
        <v>250109S06_Pk</v>
      </c>
      <c r="C186" t="s">
        <v>744</v>
      </c>
      <c r="D186" s="70" t="s">
        <v>91</v>
      </c>
      <c r="E186" s="70" t="s">
        <v>77</v>
      </c>
      <c r="F186" s="70" t="str">
        <f t="shared" si="2"/>
        <v>250109S06_Pk_d15N_2_Pro</v>
      </c>
      <c r="G186" s="129" t="s">
        <v>864</v>
      </c>
      <c r="H186" s="70">
        <v>2</v>
      </c>
      <c r="I186" s="120">
        <v>10.73</v>
      </c>
      <c r="J186" s="70" t="s">
        <v>76</v>
      </c>
      <c r="K186" s="70" t="s">
        <v>736</v>
      </c>
      <c r="R186" t="s">
        <v>849</v>
      </c>
      <c r="S186" t="s">
        <v>71</v>
      </c>
    </row>
    <row r="187" spans="1:19" x14ac:dyDescent="0.25">
      <c r="A187" s="70" t="str">
        <f>extraction!$C$11</f>
        <v>250109S06_Pk_Batch_30_Tube_06</v>
      </c>
      <c r="B187" s="70" t="str">
        <f>extraction!$D$11</f>
        <v>250109S06_Pk</v>
      </c>
      <c r="C187" t="s">
        <v>745</v>
      </c>
      <c r="D187" s="70" t="s">
        <v>92</v>
      </c>
      <c r="E187" s="70" t="s">
        <v>77</v>
      </c>
      <c r="F187" s="70" t="str">
        <f t="shared" si="2"/>
        <v>250109S06_Pk_d15N_2_Ser</v>
      </c>
      <c r="G187" s="129" t="s">
        <v>864</v>
      </c>
      <c r="H187" s="70">
        <v>2</v>
      </c>
      <c r="I187" s="120">
        <v>9.4499999999999993</v>
      </c>
      <c r="J187" s="70" t="s">
        <v>76</v>
      </c>
      <c r="K187" s="70" t="s">
        <v>736</v>
      </c>
      <c r="R187" t="s">
        <v>849</v>
      </c>
      <c r="S187" t="s">
        <v>71</v>
      </c>
    </row>
    <row r="188" spans="1:19" x14ac:dyDescent="0.25">
      <c r="A188" s="70" t="str">
        <f>extraction!$C$11</f>
        <v>250109S06_Pk_Batch_30_Tube_06</v>
      </c>
      <c r="B188" s="70" t="str">
        <f>extraction!$D$11</f>
        <v>250109S06_Pk</v>
      </c>
      <c r="C188" t="s">
        <v>746</v>
      </c>
      <c r="D188" s="70" t="s">
        <v>93</v>
      </c>
      <c r="E188" s="70" t="s">
        <v>77</v>
      </c>
      <c r="F188" s="70" t="str">
        <f t="shared" si="2"/>
        <v>250109S06_Pk_d15N_2_Thr</v>
      </c>
      <c r="G188" s="129" t="s">
        <v>864</v>
      </c>
      <c r="H188" s="70">
        <v>2</v>
      </c>
      <c r="I188" s="120">
        <v>4.09</v>
      </c>
      <c r="J188" s="70" t="s">
        <v>76</v>
      </c>
      <c r="K188" s="70" t="s">
        <v>736</v>
      </c>
      <c r="R188" t="s">
        <v>849</v>
      </c>
      <c r="S188" t="s">
        <v>71</v>
      </c>
    </row>
    <row r="189" spans="1:19" x14ac:dyDescent="0.25">
      <c r="A189" s="70" t="str">
        <f>extraction!$C$11</f>
        <v>250109S06_Pk_Batch_30_Tube_06</v>
      </c>
      <c r="B189" s="70" t="str">
        <f>extraction!$D$11</f>
        <v>250109S06_Pk</v>
      </c>
      <c r="C189" t="s">
        <v>747</v>
      </c>
      <c r="D189" s="70" t="s">
        <v>94</v>
      </c>
      <c r="E189" s="70" t="s">
        <v>77</v>
      </c>
      <c r="F189" s="70" t="str">
        <f t="shared" si="2"/>
        <v>250109S06_Pk_d15N_2_Tyr</v>
      </c>
      <c r="G189" s="129" t="s">
        <v>864</v>
      </c>
      <c r="H189" s="70">
        <v>2</v>
      </c>
      <c r="I189" s="120"/>
      <c r="J189" s="70" t="s">
        <v>76</v>
      </c>
      <c r="K189" s="70" t="s">
        <v>736</v>
      </c>
      <c r="R189" t="s">
        <v>849</v>
      </c>
      <c r="S189" t="s">
        <v>71</v>
      </c>
    </row>
    <row r="190" spans="1:19" x14ac:dyDescent="0.25">
      <c r="A190" s="70" t="str">
        <f>extraction!$C$11</f>
        <v>250109S06_Pk_Batch_30_Tube_06</v>
      </c>
      <c r="B190" s="70" t="str">
        <f>extraction!$D$11</f>
        <v>250109S06_Pk</v>
      </c>
      <c r="C190" t="s">
        <v>774</v>
      </c>
      <c r="D190" s="70" t="s">
        <v>95</v>
      </c>
      <c r="E190" s="70" t="s">
        <v>77</v>
      </c>
      <c r="F190" s="70" t="str">
        <f t="shared" si="2"/>
        <v>250109S06_Pk_d15N_2_Val</v>
      </c>
      <c r="G190" s="129" t="s">
        <v>864</v>
      </c>
      <c r="H190" s="70">
        <v>2</v>
      </c>
      <c r="I190" s="120"/>
      <c r="J190" s="70" t="s">
        <v>76</v>
      </c>
      <c r="K190" s="70" t="s">
        <v>736</v>
      </c>
      <c r="R190" t="s">
        <v>849</v>
      </c>
      <c r="S190" t="s">
        <v>71</v>
      </c>
    </row>
    <row r="191" spans="1:19" x14ac:dyDescent="0.25">
      <c r="A191" s="70" t="str">
        <f>extraction!$C$11</f>
        <v>250109S06_Pk_Batch_30_Tube_06</v>
      </c>
      <c r="B191" s="70" t="str">
        <f>extraction!$D$11</f>
        <v>250109S06_Pk</v>
      </c>
      <c r="C191" t="s">
        <v>734</v>
      </c>
      <c r="D191" s="70" t="s">
        <v>84</v>
      </c>
      <c r="E191" s="70" t="s">
        <v>78</v>
      </c>
      <c r="F191" s="70" t="str">
        <f t="shared" si="2"/>
        <v>250109S06_Pk_area_2_Ala</v>
      </c>
      <c r="G191" s="129" t="s">
        <v>864</v>
      </c>
      <c r="H191" s="70">
        <v>2</v>
      </c>
      <c r="I191" s="120">
        <v>1.054</v>
      </c>
      <c r="K191" s="70" t="s">
        <v>736</v>
      </c>
      <c r="R191" t="s">
        <v>849</v>
      </c>
      <c r="S191" t="s">
        <v>71</v>
      </c>
    </row>
    <row r="192" spans="1:19" x14ac:dyDescent="0.25">
      <c r="A192" s="70" t="str">
        <f>extraction!$C$11</f>
        <v>250109S06_Pk_Batch_30_Tube_06</v>
      </c>
      <c r="B192" s="70" t="str">
        <f>extraction!$D$11</f>
        <v>250109S06_Pk</v>
      </c>
      <c r="C192" t="s">
        <v>738</v>
      </c>
      <c r="D192" s="70" t="s">
        <v>85</v>
      </c>
      <c r="E192" s="70" t="s">
        <v>78</v>
      </c>
      <c r="F192" s="70" t="str">
        <f t="shared" si="2"/>
        <v>250109S06_Pk_area_2_Asp</v>
      </c>
      <c r="G192" s="129" t="s">
        <v>864</v>
      </c>
      <c r="H192" s="70">
        <v>2</v>
      </c>
      <c r="I192" s="120">
        <v>7.2729999999999997</v>
      </c>
      <c r="K192" s="70" t="s">
        <v>736</v>
      </c>
      <c r="R192" t="s">
        <v>849</v>
      </c>
      <c r="S192" t="s">
        <v>71</v>
      </c>
    </row>
    <row r="193" spans="1:19" x14ac:dyDescent="0.25">
      <c r="A193" s="70" t="str">
        <f>extraction!$C$11</f>
        <v>250109S06_Pk_Batch_30_Tube_06</v>
      </c>
      <c r="B193" s="70" t="str">
        <f>extraction!$D$11</f>
        <v>250109S06_Pk</v>
      </c>
      <c r="C193" t="s">
        <v>851</v>
      </c>
      <c r="D193" s="70" t="s">
        <v>86</v>
      </c>
      <c r="E193" s="70" t="s">
        <v>78</v>
      </c>
      <c r="F193" s="70" t="str">
        <f t="shared" si="2"/>
        <v>250109S06_Pk_area_2_Glu</v>
      </c>
      <c r="G193" s="129" t="s">
        <v>864</v>
      </c>
      <c r="H193" s="70">
        <v>2</v>
      </c>
      <c r="I193" s="120">
        <v>8.3729999999999993</v>
      </c>
      <c r="K193" s="70" t="s">
        <v>736</v>
      </c>
      <c r="R193" t="s">
        <v>849</v>
      </c>
      <c r="S193" t="s">
        <v>71</v>
      </c>
    </row>
    <row r="194" spans="1:19" x14ac:dyDescent="0.25">
      <c r="A194" s="70" t="str">
        <f>extraction!$C$11</f>
        <v>250109S06_Pk_Batch_30_Tube_06</v>
      </c>
      <c r="B194" s="70" t="str">
        <f>extraction!$D$11</f>
        <v>250109S06_Pk</v>
      </c>
      <c r="C194" s="127" t="s">
        <v>155</v>
      </c>
      <c r="D194" s="70" t="s">
        <v>87</v>
      </c>
      <c r="E194" s="70" t="s">
        <v>78</v>
      </c>
      <c r="F194" s="70" t="str">
        <f t="shared" si="2"/>
        <v>250109S06_Pk_area_2_Gly</v>
      </c>
      <c r="G194" s="129" t="s">
        <v>864</v>
      </c>
      <c r="H194" s="70">
        <v>2</v>
      </c>
      <c r="I194" s="120">
        <v>2.899</v>
      </c>
      <c r="K194" s="70" t="s">
        <v>736</v>
      </c>
      <c r="R194" t="s">
        <v>849</v>
      </c>
      <c r="S194" t="s">
        <v>71</v>
      </c>
    </row>
    <row r="195" spans="1:19" x14ac:dyDescent="0.25">
      <c r="A195" s="70" t="str">
        <f>extraction!$C$11</f>
        <v>250109S06_Pk_Batch_30_Tube_06</v>
      </c>
      <c r="B195" s="70" t="str">
        <f>extraction!$D$11</f>
        <v>250109S06_Pk</v>
      </c>
      <c r="C195" t="s">
        <v>739</v>
      </c>
      <c r="D195" s="70" t="s">
        <v>850</v>
      </c>
      <c r="E195" s="70" t="s">
        <v>78</v>
      </c>
      <c r="F195" s="70" t="str">
        <f t="shared" si="2"/>
        <v>250109S06_Pk_area_2_Ile</v>
      </c>
      <c r="G195" s="129" t="s">
        <v>864</v>
      </c>
      <c r="H195" s="70">
        <v>2</v>
      </c>
      <c r="I195" s="120">
        <v>0.876</v>
      </c>
      <c r="K195" s="70" t="s">
        <v>736</v>
      </c>
      <c r="R195" t="s">
        <v>849</v>
      </c>
      <c r="S195" t="s">
        <v>71</v>
      </c>
    </row>
    <row r="196" spans="1:19" x14ac:dyDescent="0.25">
      <c r="A196" s="70" t="str">
        <f>extraction!$C$11</f>
        <v>250109S06_Pk_Batch_30_Tube_06</v>
      </c>
      <c r="B196" s="70" t="str">
        <f>extraction!$D$11</f>
        <v>250109S06_Pk</v>
      </c>
      <c r="C196" t="s">
        <v>740</v>
      </c>
      <c r="D196" s="70" t="s">
        <v>88</v>
      </c>
      <c r="E196" s="70" t="s">
        <v>78</v>
      </c>
      <c r="F196" s="70" t="str">
        <f t="shared" ref="F196:F259" si="3">B196&amp;"_"&amp;LEFT(E196,4)&amp;"_"&amp;H196&amp;"_"&amp;D196</f>
        <v>250109S06_Pk_area_2_Leu</v>
      </c>
      <c r="G196" s="129" t="s">
        <v>864</v>
      </c>
      <c r="H196" s="70">
        <v>2</v>
      </c>
      <c r="I196" s="120">
        <v>4.109</v>
      </c>
      <c r="K196" s="70" t="s">
        <v>736</v>
      </c>
      <c r="R196" t="s">
        <v>849</v>
      </c>
      <c r="S196" t="s">
        <v>71</v>
      </c>
    </row>
    <row r="197" spans="1:19" x14ac:dyDescent="0.25">
      <c r="A197" s="70" t="str">
        <f>extraction!$C$11</f>
        <v>250109S06_Pk_Batch_30_Tube_06</v>
      </c>
      <c r="B197" s="70" t="str">
        <f>extraction!$D$11</f>
        <v>250109S06_Pk</v>
      </c>
      <c r="C197" t="s">
        <v>741</v>
      </c>
      <c r="D197" s="70" t="s">
        <v>89</v>
      </c>
      <c r="E197" s="70" t="s">
        <v>78</v>
      </c>
      <c r="F197" s="70" t="str">
        <f t="shared" si="3"/>
        <v>250109S06_Pk_area_2_Lys</v>
      </c>
      <c r="G197" s="129" t="s">
        <v>864</v>
      </c>
      <c r="H197" s="70">
        <v>2</v>
      </c>
      <c r="I197" s="120">
        <v>4.274</v>
      </c>
      <c r="K197" s="70" t="s">
        <v>736</v>
      </c>
      <c r="R197" t="s">
        <v>849</v>
      </c>
      <c r="S197" t="s">
        <v>71</v>
      </c>
    </row>
    <row r="198" spans="1:19" x14ac:dyDescent="0.25">
      <c r="A198" s="70" t="str">
        <f>extraction!$C$11</f>
        <v>250109S06_Pk_Batch_30_Tube_06</v>
      </c>
      <c r="B198" s="70" t="str">
        <f>extraction!$D$11</f>
        <v>250109S06_Pk</v>
      </c>
      <c r="C198" t="s">
        <v>742</v>
      </c>
      <c r="D198" s="70" t="s">
        <v>852</v>
      </c>
      <c r="E198" s="70" t="s">
        <v>78</v>
      </c>
      <c r="F198" s="70" t="str">
        <f t="shared" si="3"/>
        <v>250109S06_Pk_area_2_NLeu</v>
      </c>
      <c r="G198" s="129" t="s">
        <v>864</v>
      </c>
      <c r="H198" s="70">
        <v>2</v>
      </c>
      <c r="I198" s="120">
        <v>65.248000000000005</v>
      </c>
      <c r="K198" s="70" t="s">
        <v>736</v>
      </c>
      <c r="R198" t="s">
        <v>849</v>
      </c>
      <c r="S198" t="s">
        <v>71</v>
      </c>
    </row>
    <row r="199" spans="1:19" x14ac:dyDescent="0.25">
      <c r="A199" s="70" t="str">
        <f>extraction!$C$11</f>
        <v>250109S06_Pk_Batch_30_Tube_06</v>
      </c>
      <c r="B199" s="70" t="str">
        <f>extraction!$D$11</f>
        <v>250109S06_Pk</v>
      </c>
      <c r="C199" t="s">
        <v>743</v>
      </c>
      <c r="D199" s="70" t="s">
        <v>90</v>
      </c>
      <c r="E199" s="70" t="s">
        <v>78</v>
      </c>
      <c r="F199" s="70" t="str">
        <f t="shared" si="3"/>
        <v>250109S06_Pk_area_2_Phe</v>
      </c>
      <c r="G199" s="129" t="s">
        <v>864</v>
      </c>
      <c r="H199" s="70">
        <v>2</v>
      </c>
      <c r="I199" s="120">
        <v>1.7949999999999999</v>
      </c>
      <c r="K199" s="70" t="s">
        <v>736</v>
      </c>
      <c r="R199" t="s">
        <v>849</v>
      </c>
      <c r="S199" t="s">
        <v>71</v>
      </c>
    </row>
    <row r="200" spans="1:19" x14ac:dyDescent="0.25">
      <c r="A200" s="70" t="str">
        <f>extraction!$C$11</f>
        <v>250109S06_Pk_Batch_30_Tube_06</v>
      </c>
      <c r="B200" s="70" t="str">
        <f>extraction!$D$11</f>
        <v>250109S06_Pk</v>
      </c>
      <c r="C200" t="s">
        <v>744</v>
      </c>
      <c r="D200" s="70" t="s">
        <v>91</v>
      </c>
      <c r="E200" s="70" t="s">
        <v>78</v>
      </c>
      <c r="F200" s="70" t="str">
        <f t="shared" si="3"/>
        <v>250109S06_Pk_area_2_Pro</v>
      </c>
      <c r="G200" s="129" t="s">
        <v>864</v>
      </c>
      <c r="H200" s="70">
        <v>2</v>
      </c>
      <c r="I200" s="120">
        <v>3.0990000000000002</v>
      </c>
      <c r="K200" s="70" t="s">
        <v>736</v>
      </c>
      <c r="R200" t="s">
        <v>849</v>
      </c>
      <c r="S200" t="s">
        <v>71</v>
      </c>
    </row>
    <row r="201" spans="1:19" x14ac:dyDescent="0.25">
      <c r="A201" s="70" t="str">
        <f>extraction!$C$11</f>
        <v>250109S06_Pk_Batch_30_Tube_06</v>
      </c>
      <c r="B201" s="70" t="str">
        <f>extraction!$D$11</f>
        <v>250109S06_Pk</v>
      </c>
      <c r="C201" t="s">
        <v>745</v>
      </c>
      <c r="D201" s="70" t="s">
        <v>92</v>
      </c>
      <c r="E201" s="70" t="s">
        <v>78</v>
      </c>
      <c r="F201" s="70" t="str">
        <f t="shared" si="3"/>
        <v>250109S06_Pk_area_2_Ser</v>
      </c>
      <c r="G201" s="129" t="s">
        <v>864</v>
      </c>
      <c r="H201" s="70">
        <v>2</v>
      </c>
      <c r="I201" s="120">
        <v>2.5350000000000001</v>
      </c>
      <c r="K201" s="70" t="s">
        <v>736</v>
      </c>
      <c r="R201" t="s">
        <v>849</v>
      </c>
      <c r="S201" t="s">
        <v>71</v>
      </c>
    </row>
    <row r="202" spans="1:19" x14ac:dyDescent="0.25">
      <c r="A202" s="70" t="str">
        <f>extraction!$C$11</f>
        <v>250109S06_Pk_Batch_30_Tube_06</v>
      </c>
      <c r="B202" s="70" t="str">
        <f>extraction!$D$11</f>
        <v>250109S06_Pk</v>
      </c>
      <c r="C202" t="s">
        <v>746</v>
      </c>
      <c r="D202" s="70" t="s">
        <v>93</v>
      </c>
      <c r="E202" s="70" t="s">
        <v>78</v>
      </c>
      <c r="F202" s="70" t="str">
        <f t="shared" si="3"/>
        <v>250109S06_Pk_area_2_Thr</v>
      </c>
      <c r="G202" s="129" t="s">
        <v>864</v>
      </c>
      <c r="H202" s="70">
        <v>2</v>
      </c>
      <c r="I202" s="120">
        <v>1.681</v>
      </c>
      <c r="K202" s="70" t="s">
        <v>736</v>
      </c>
      <c r="R202" t="s">
        <v>849</v>
      </c>
      <c r="S202" t="s">
        <v>71</v>
      </c>
    </row>
    <row r="203" spans="1:19" x14ac:dyDescent="0.25">
      <c r="A203" s="70" t="str">
        <f>extraction!$C$11</f>
        <v>250109S06_Pk_Batch_30_Tube_06</v>
      </c>
      <c r="B203" s="70" t="str">
        <f>extraction!$D$11</f>
        <v>250109S06_Pk</v>
      </c>
      <c r="C203" t="s">
        <v>747</v>
      </c>
      <c r="D203" s="70" t="s">
        <v>94</v>
      </c>
      <c r="E203" s="70" t="s">
        <v>78</v>
      </c>
      <c r="F203" s="70" t="str">
        <f t="shared" si="3"/>
        <v>250109S06_Pk_area_2_Tyr</v>
      </c>
      <c r="G203" s="129" t="s">
        <v>864</v>
      </c>
      <c r="H203" s="70">
        <v>2</v>
      </c>
      <c r="I203" s="120"/>
      <c r="K203" s="70" t="s">
        <v>736</v>
      </c>
      <c r="R203" t="s">
        <v>849</v>
      </c>
      <c r="S203" t="s">
        <v>71</v>
      </c>
    </row>
    <row r="204" spans="1:19" x14ac:dyDescent="0.25">
      <c r="A204" s="70" t="str">
        <f>extraction!$C$11</f>
        <v>250109S06_Pk_Batch_30_Tube_06</v>
      </c>
      <c r="B204" s="70" t="str">
        <f>extraction!$D$11</f>
        <v>250109S06_Pk</v>
      </c>
      <c r="C204" t="s">
        <v>774</v>
      </c>
      <c r="D204" s="70" t="s">
        <v>95</v>
      </c>
      <c r="E204" s="70" t="s">
        <v>78</v>
      </c>
      <c r="F204" s="70" t="str">
        <f t="shared" si="3"/>
        <v>250109S06_Pk_area_2_Val</v>
      </c>
      <c r="G204" s="129" t="s">
        <v>864</v>
      </c>
      <c r="H204" s="70">
        <v>2</v>
      </c>
      <c r="I204" s="120"/>
      <c r="K204" s="70" t="s">
        <v>736</v>
      </c>
      <c r="R204" t="s">
        <v>849</v>
      </c>
      <c r="S204" t="s">
        <v>71</v>
      </c>
    </row>
    <row r="205" spans="1:19" x14ac:dyDescent="0.25">
      <c r="C205"/>
    </row>
    <row r="206" spans="1:19" x14ac:dyDescent="0.25">
      <c r="A206" s="70" t="str">
        <f>extraction!$C$13</f>
        <v>250109S05_Zk_Batch_30_Tube_05</v>
      </c>
      <c r="B206" s="70" t="str">
        <f>extraction!$D$13</f>
        <v>250109S05_Zk</v>
      </c>
      <c r="C206" t="s">
        <v>734</v>
      </c>
      <c r="D206" s="70" t="s">
        <v>84</v>
      </c>
      <c r="E206" s="70" t="s">
        <v>77</v>
      </c>
      <c r="F206" s="70" t="str">
        <f t="shared" si="3"/>
        <v>250109S05_Zk_d15N_1_Ala</v>
      </c>
      <c r="G206" s="129" t="s">
        <v>857</v>
      </c>
      <c r="H206" s="70">
        <v>1</v>
      </c>
      <c r="I206" s="120">
        <v>18.53</v>
      </c>
      <c r="J206" s="70" t="s">
        <v>76</v>
      </c>
      <c r="K206" s="70" t="s">
        <v>736</v>
      </c>
      <c r="R206" t="s">
        <v>849</v>
      </c>
      <c r="S206" t="s">
        <v>71</v>
      </c>
    </row>
    <row r="207" spans="1:19" x14ac:dyDescent="0.25">
      <c r="A207" s="70" t="str">
        <f>extraction!$C$13</f>
        <v>250109S05_Zk_Batch_30_Tube_05</v>
      </c>
      <c r="B207" s="70" t="str">
        <f>extraction!$D$13</f>
        <v>250109S05_Zk</v>
      </c>
      <c r="C207" t="s">
        <v>738</v>
      </c>
      <c r="D207" s="70" t="s">
        <v>85</v>
      </c>
      <c r="E207" s="70" t="s">
        <v>77</v>
      </c>
      <c r="F207" s="70" t="str">
        <f t="shared" si="3"/>
        <v>250109S05_Zk_d15N_1_Asp</v>
      </c>
      <c r="G207" s="129" t="s">
        <v>857</v>
      </c>
      <c r="H207" s="70">
        <v>1</v>
      </c>
      <c r="I207" s="120">
        <v>16.39</v>
      </c>
      <c r="J207" s="70" t="s">
        <v>76</v>
      </c>
      <c r="K207" s="70" t="s">
        <v>736</v>
      </c>
      <c r="R207" t="s">
        <v>849</v>
      </c>
      <c r="S207" t="s">
        <v>71</v>
      </c>
    </row>
    <row r="208" spans="1:19" x14ac:dyDescent="0.25">
      <c r="A208" s="70" t="str">
        <f>extraction!$C$13</f>
        <v>250109S05_Zk_Batch_30_Tube_05</v>
      </c>
      <c r="B208" s="70" t="str">
        <f>extraction!$D$13</f>
        <v>250109S05_Zk</v>
      </c>
      <c r="C208" t="s">
        <v>851</v>
      </c>
      <c r="D208" s="70" t="s">
        <v>86</v>
      </c>
      <c r="E208" s="70" t="s">
        <v>77</v>
      </c>
      <c r="F208" s="70" t="str">
        <f t="shared" si="3"/>
        <v>250109S05_Zk_d15N_1_Glu</v>
      </c>
      <c r="G208" s="129" t="s">
        <v>857</v>
      </c>
      <c r="H208" s="70">
        <v>1</v>
      </c>
      <c r="I208" s="120">
        <v>20.39</v>
      </c>
      <c r="J208" s="70" t="s">
        <v>76</v>
      </c>
      <c r="K208" s="70" t="s">
        <v>736</v>
      </c>
      <c r="R208" t="s">
        <v>849</v>
      </c>
      <c r="S208" t="s">
        <v>71</v>
      </c>
    </row>
    <row r="209" spans="1:19" x14ac:dyDescent="0.25">
      <c r="A209" s="70" t="str">
        <f>extraction!$C$13</f>
        <v>250109S05_Zk_Batch_30_Tube_05</v>
      </c>
      <c r="B209" s="70" t="str">
        <f>extraction!$D$13</f>
        <v>250109S05_Zk</v>
      </c>
      <c r="C209" s="127" t="s">
        <v>155</v>
      </c>
      <c r="D209" s="70" t="s">
        <v>87</v>
      </c>
      <c r="E209" s="70" t="s">
        <v>77</v>
      </c>
      <c r="F209" s="70" t="str">
        <f t="shared" si="3"/>
        <v>250109S05_Zk_d15N_1_Gly</v>
      </c>
      <c r="G209" s="129" t="s">
        <v>857</v>
      </c>
      <c r="H209" s="70">
        <v>1</v>
      </c>
      <c r="I209" s="120">
        <v>12.16</v>
      </c>
      <c r="J209" s="70" t="s">
        <v>76</v>
      </c>
      <c r="K209" s="70" t="s">
        <v>736</v>
      </c>
      <c r="R209" t="s">
        <v>849</v>
      </c>
      <c r="S209" t="s">
        <v>71</v>
      </c>
    </row>
    <row r="210" spans="1:19" x14ac:dyDescent="0.25">
      <c r="A210" s="70" t="str">
        <f>extraction!$C$13</f>
        <v>250109S05_Zk_Batch_30_Tube_05</v>
      </c>
      <c r="B210" s="70" t="str">
        <f>extraction!$D$13</f>
        <v>250109S05_Zk</v>
      </c>
      <c r="C210" t="s">
        <v>739</v>
      </c>
      <c r="D210" s="70" t="s">
        <v>850</v>
      </c>
      <c r="E210" s="70" t="s">
        <v>77</v>
      </c>
      <c r="F210" s="70" t="str">
        <f t="shared" si="3"/>
        <v>250109S05_Zk_d15N_1_Ile</v>
      </c>
      <c r="G210" s="129" t="s">
        <v>857</v>
      </c>
      <c r="H210" s="70">
        <v>1</v>
      </c>
      <c r="I210" s="120">
        <v>12.57</v>
      </c>
      <c r="J210" s="70" t="s">
        <v>76</v>
      </c>
      <c r="K210" s="70" t="s">
        <v>736</v>
      </c>
      <c r="R210" t="s">
        <v>849</v>
      </c>
      <c r="S210" t="s">
        <v>71</v>
      </c>
    </row>
    <row r="211" spans="1:19" x14ac:dyDescent="0.25">
      <c r="A211" s="70" t="str">
        <f>extraction!$C$13</f>
        <v>250109S05_Zk_Batch_30_Tube_05</v>
      </c>
      <c r="B211" s="70" t="str">
        <f>extraction!$D$13</f>
        <v>250109S05_Zk</v>
      </c>
      <c r="C211" t="s">
        <v>740</v>
      </c>
      <c r="D211" s="70" t="s">
        <v>88</v>
      </c>
      <c r="E211" s="70" t="s">
        <v>77</v>
      </c>
      <c r="F211" s="70" t="str">
        <f t="shared" si="3"/>
        <v>250109S05_Zk_d15N_1_Leu</v>
      </c>
      <c r="G211" s="129" t="s">
        <v>857</v>
      </c>
      <c r="H211" s="70">
        <v>1</v>
      </c>
      <c r="I211" s="120">
        <v>13.76</v>
      </c>
      <c r="J211" s="70" t="s">
        <v>76</v>
      </c>
      <c r="K211" s="70" t="s">
        <v>736</v>
      </c>
      <c r="R211" t="s">
        <v>849</v>
      </c>
      <c r="S211" t="s">
        <v>71</v>
      </c>
    </row>
    <row r="212" spans="1:19" x14ac:dyDescent="0.25">
      <c r="A212" s="70" t="str">
        <f>extraction!$C$13</f>
        <v>250109S05_Zk_Batch_30_Tube_05</v>
      </c>
      <c r="B212" s="70" t="str">
        <f>extraction!$D$13</f>
        <v>250109S05_Zk</v>
      </c>
      <c r="C212" t="s">
        <v>741</v>
      </c>
      <c r="D212" s="70" t="s">
        <v>89</v>
      </c>
      <c r="E212" s="70" t="s">
        <v>77</v>
      </c>
      <c r="F212" s="70" t="str">
        <f t="shared" si="3"/>
        <v>250109S05_Zk_d15N_1_Lys</v>
      </c>
      <c r="G212" s="129" t="s">
        <v>857</v>
      </c>
      <c r="H212" s="70">
        <v>1</v>
      </c>
      <c r="I212" s="120">
        <v>8.59</v>
      </c>
      <c r="J212" s="70" t="s">
        <v>76</v>
      </c>
      <c r="K212" s="70" t="s">
        <v>736</v>
      </c>
      <c r="R212" t="s">
        <v>849</v>
      </c>
      <c r="S212" t="s">
        <v>71</v>
      </c>
    </row>
    <row r="213" spans="1:19" x14ac:dyDescent="0.25">
      <c r="A213" s="70" t="str">
        <f>extraction!$C$13</f>
        <v>250109S05_Zk_Batch_30_Tube_05</v>
      </c>
      <c r="B213" s="70" t="str">
        <f>extraction!$D$13</f>
        <v>250109S05_Zk</v>
      </c>
      <c r="C213" t="s">
        <v>742</v>
      </c>
      <c r="D213" s="70" t="s">
        <v>852</v>
      </c>
      <c r="E213" s="70" t="s">
        <v>77</v>
      </c>
      <c r="F213" s="70" t="str">
        <f t="shared" si="3"/>
        <v>250109S05_Zk_d15N_1_NLeu</v>
      </c>
      <c r="G213" s="129" t="s">
        <v>857</v>
      </c>
      <c r="H213" s="70">
        <v>1</v>
      </c>
      <c r="I213" s="120">
        <v>-2.61</v>
      </c>
      <c r="J213" s="70" t="s">
        <v>76</v>
      </c>
      <c r="K213" s="70" t="s">
        <v>736</v>
      </c>
      <c r="R213" t="s">
        <v>849</v>
      </c>
      <c r="S213" t="s">
        <v>71</v>
      </c>
    </row>
    <row r="214" spans="1:19" x14ac:dyDescent="0.25">
      <c r="A214" s="70" t="str">
        <f>extraction!$C$13</f>
        <v>250109S05_Zk_Batch_30_Tube_05</v>
      </c>
      <c r="B214" s="70" t="str">
        <f>extraction!$D$13</f>
        <v>250109S05_Zk</v>
      </c>
      <c r="C214" t="s">
        <v>743</v>
      </c>
      <c r="D214" s="70" t="s">
        <v>90</v>
      </c>
      <c r="E214" s="70" t="s">
        <v>77</v>
      </c>
      <c r="F214" s="70" t="str">
        <f t="shared" si="3"/>
        <v>250109S05_Zk_d15N_1_Phe</v>
      </c>
      <c r="G214" s="129" t="s">
        <v>857</v>
      </c>
      <c r="H214" s="70">
        <v>1</v>
      </c>
      <c r="I214" s="120">
        <v>6.31</v>
      </c>
      <c r="J214" s="70" t="s">
        <v>76</v>
      </c>
      <c r="K214" s="70" t="s">
        <v>736</v>
      </c>
      <c r="R214" t="s">
        <v>849</v>
      </c>
      <c r="S214" t="s">
        <v>71</v>
      </c>
    </row>
    <row r="215" spans="1:19" x14ac:dyDescent="0.25">
      <c r="A215" s="70" t="str">
        <f>extraction!$C$13</f>
        <v>250109S05_Zk_Batch_30_Tube_05</v>
      </c>
      <c r="B215" s="70" t="str">
        <f>extraction!$D$13</f>
        <v>250109S05_Zk</v>
      </c>
      <c r="C215" t="s">
        <v>744</v>
      </c>
      <c r="D215" s="70" t="s">
        <v>91</v>
      </c>
      <c r="E215" s="70" t="s">
        <v>77</v>
      </c>
      <c r="F215" s="70" t="str">
        <f t="shared" si="3"/>
        <v>250109S05_Zk_d15N_1_Pro</v>
      </c>
      <c r="G215" s="129" t="s">
        <v>857</v>
      </c>
      <c r="H215" s="70">
        <v>1</v>
      </c>
      <c r="I215" s="120">
        <v>16.23</v>
      </c>
      <c r="J215" s="70" t="s">
        <v>76</v>
      </c>
      <c r="K215" s="70" t="s">
        <v>736</v>
      </c>
      <c r="R215" t="s">
        <v>849</v>
      </c>
      <c r="S215" t="s">
        <v>71</v>
      </c>
    </row>
    <row r="216" spans="1:19" x14ac:dyDescent="0.25">
      <c r="A216" s="70" t="str">
        <f>extraction!$C$13</f>
        <v>250109S05_Zk_Batch_30_Tube_05</v>
      </c>
      <c r="B216" s="70" t="str">
        <f>extraction!$D$13</f>
        <v>250109S05_Zk</v>
      </c>
      <c r="C216" t="s">
        <v>745</v>
      </c>
      <c r="D216" s="70" t="s">
        <v>92</v>
      </c>
      <c r="E216" s="70" t="s">
        <v>77</v>
      </c>
      <c r="F216" s="70" t="str">
        <f t="shared" si="3"/>
        <v>250109S05_Zk_d15N_1_Ser</v>
      </c>
      <c r="G216" s="129" t="s">
        <v>857</v>
      </c>
      <c r="H216" s="70">
        <v>1</v>
      </c>
      <c r="I216" s="120">
        <v>9.89</v>
      </c>
      <c r="J216" s="70" t="s">
        <v>76</v>
      </c>
      <c r="K216" s="70" t="s">
        <v>736</v>
      </c>
      <c r="R216" t="s">
        <v>849</v>
      </c>
      <c r="S216" t="s">
        <v>71</v>
      </c>
    </row>
    <row r="217" spans="1:19" x14ac:dyDescent="0.25">
      <c r="A217" s="70" t="str">
        <f>extraction!$C$13</f>
        <v>250109S05_Zk_Batch_30_Tube_05</v>
      </c>
      <c r="B217" s="70" t="str">
        <f>extraction!$D$13</f>
        <v>250109S05_Zk</v>
      </c>
      <c r="C217" t="s">
        <v>746</v>
      </c>
      <c r="D217" s="70" t="s">
        <v>93</v>
      </c>
      <c r="E217" s="70" t="s">
        <v>77</v>
      </c>
      <c r="F217" s="70" t="str">
        <f t="shared" si="3"/>
        <v>250109S05_Zk_d15N_1_Thr</v>
      </c>
      <c r="G217" s="129" t="s">
        <v>857</v>
      </c>
      <c r="H217" s="70">
        <v>1</v>
      </c>
      <c r="I217" s="120">
        <v>4.37</v>
      </c>
      <c r="J217" s="70" t="s">
        <v>76</v>
      </c>
      <c r="K217" s="70" t="s">
        <v>736</v>
      </c>
      <c r="R217" t="s">
        <v>849</v>
      </c>
      <c r="S217" t="s">
        <v>71</v>
      </c>
    </row>
    <row r="218" spans="1:19" x14ac:dyDescent="0.25">
      <c r="A218" s="70" t="str">
        <f>extraction!$C$13</f>
        <v>250109S05_Zk_Batch_30_Tube_05</v>
      </c>
      <c r="B218" s="70" t="str">
        <f>extraction!$D$13</f>
        <v>250109S05_Zk</v>
      </c>
      <c r="C218" t="s">
        <v>747</v>
      </c>
      <c r="D218" s="70" t="s">
        <v>94</v>
      </c>
      <c r="E218" s="70" t="s">
        <v>77</v>
      </c>
      <c r="F218" s="70" t="str">
        <f t="shared" si="3"/>
        <v>250109S05_Zk_d15N_1_Tyr</v>
      </c>
      <c r="G218" s="129" t="s">
        <v>857</v>
      </c>
      <c r="H218" s="70">
        <v>1</v>
      </c>
      <c r="I218" s="120"/>
      <c r="J218" s="70" t="s">
        <v>76</v>
      </c>
      <c r="K218" s="70" t="s">
        <v>736</v>
      </c>
      <c r="R218" t="s">
        <v>849</v>
      </c>
      <c r="S218" t="s">
        <v>71</v>
      </c>
    </row>
    <row r="219" spans="1:19" x14ac:dyDescent="0.25">
      <c r="A219" s="70" t="str">
        <f>extraction!$C$13</f>
        <v>250109S05_Zk_Batch_30_Tube_05</v>
      </c>
      <c r="B219" s="70" t="str">
        <f>extraction!$D$13</f>
        <v>250109S05_Zk</v>
      </c>
      <c r="C219" t="s">
        <v>774</v>
      </c>
      <c r="D219" s="70" t="s">
        <v>95</v>
      </c>
      <c r="E219" s="70" t="s">
        <v>77</v>
      </c>
      <c r="F219" s="70" t="str">
        <f t="shared" si="3"/>
        <v>250109S05_Zk_d15N_1_Val</v>
      </c>
      <c r="G219" s="129" t="s">
        <v>857</v>
      </c>
      <c r="H219" s="70">
        <v>1</v>
      </c>
      <c r="I219" s="120"/>
      <c r="J219" s="70" t="s">
        <v>76</v>
      </c>
      <c r="K219" s="70" t="s">
        <v>736</v>
      </c>
      <c r="R219" t="s">
        <v>849</v>
      </c>
      <c r="S219" t="s">
        <v>71</v>
      </c>
    </row>
    <row r="220" spans="1:19" x14ac:dyDescent="0.25">
      <c r="A220" s="70" t="str">
        <f>extraction!$C$13</f>
        <v>250109S05_Zk_Batch_30_Tube_05</v>
      </c>
      <c r="B220" s="70" t="str">
        <f>extraction!$D$13</f>
        <v>250109S05_Zk</v>
      </c>
      <c r="C220" t="s">
        <v>734</v>
      </c>
      <c r="D220" s="70" t="s">
        <v>84</v>
      </c>
      <c r="E220" s="70" t="s">
        <v>78</v>
      </c>
      <c r="F220" s="70" t="str">
        <f t="shared" si="3"/>
        <v>250109S05_Zk_area_1_Ala</v>
      </c>
      <c r="G220" s="129" t="s">
        <v>857</v>
      </c>
      <c r="H220" s="70">
        <v>1</v>
      </c>
      <c r="I220" s="120">
        <v>1.889</v>
      </c>
      <c r="K220" s="70" t="s">
        <v>736</v>
      </c>
      <c r="R220" t="s">
        <v>849</v>
      </c>
      <c r="S220" t="s">
        <v>71</v>
      </c>
    </row>
    <row r="221" spans="1:19" x14ac:dyDescent="0.25">
      <c r="A221" s="70" t="str">
        <f>extraction!$C$13</f>
        <v>250109S05_Zk_Batch_30_Tube_05</v>
      </c>
      <c r="B221" s="70" t="str">
        <f>extraction!$D$13</f>
        <v>250109S05_Zk</v>
      </c>
      <c r="C221" t="s">
        <v>738</v>
      </c>
      <c r="D221" s="70" t="s">
        <v>85</v>
      </c>
      <c r="E221" s="70" t="s">
        <v>78</v>
      </c>
      <c r="F221" s="70" t="str">
        <f t="shared" si="3"/>
        <v>250109S05_Zk_area_1_Asp</v>
      </c>
      <c r="G221" s="129" t="s">
        <v>857</v>
      </c>
      <c r="H221" s="70">
        <v>1</v>
      </c>
      <c r="I221" s="120">
        <v>3.593</v>
      </c>
      <c r="K221" s="70" t="s">
        <v>736</v>
      </c>
      <c r="R221" t="s">
        <v>849</v>
      </c>
      <c r="S221" t="s">
        <v>71</v>
      </c>
    </row>
    <row r="222" spans="1:19" x14ac:dyDescent="0.25">
      <c r="A222" s="70" t="str">
        <f>extraction!$C$13</f>
        <v>250109S05_Zk_Batch_30_Tube_05</v>
      </c>
      <c r="B222" s="70" t="str">
        <f>extraction!$D$13</f>
        <v>250109S05_Zk</v>
      </c>
      <c r="C222" t="s">
        <v>851</v>
      </c>
      <c r="D222" s="70" t="s">
        <v>86</v>
      </c>
      <c r="E222" s="70" t="s">
        <v>78</v>
      </c>
      <c r="F222" s="70" t="str">
        <f t="shared" si="3"/>
        <v>250109S05_Zk_area_1_Glu</v>
      </c>
      <c r="G222" s="129" t="s">
        <v>857</v>
      </c>
      <c r="H222" s="70">
        <v>1</v>
      </c>
      <c r="I222" s="120">
        <v>4.4619999999999997</v>
      </c>
      <c r="K222" s="70" t="s">
        <v>736</v>
      </c>
      <c r="R222" t="s">
        <v>849</v>
      </c>
      <c r="S222" t="s">
        <v>71</v>
      </c>
    </row>
    <row r="223" spans="1:19" x14ac:dyDescent="0.25">
      <c r="A223" s="70" t="str">
        <f>extraction!$C$13</f>
        <v>250109S05_Zk_Batch_30_Tube_05</v>
      </c>
      <c r="B223" s="70" t="str">
        <f>extraction!$D$13</f>
        <v>250109S05_Zk</v>
      </c>
      <c r="C223" s="127" t="s">
        <v>155</v>
      </c>
      <c r="D223" s="70" t="s">
        <v>87</v>
      </c>
      <c r="E223" s="70" t="s">
        <v>78</v>
      </c>
      <c r="F223" s="70" t="str">
        <f t="shared" si="3"/>
        <v>250109S05_Zk_area_1_Gly</v>
      </c>
      <c r="G223" s="129" t="s">
        <v>857</v>
      </c>
      <c r="H223" s="70">
        <v>1</v>
      </c>
      <c r="I223" s="120">
        <v>2.1970000000000001</v>
      </c>
      <c r="K223" s="70" t="s">
        <v>736</v>
      </c>
      <c r="R223" t="s">
        <v>849</v>
      </c>
      <c r="S223" t="s">
        <v>71</v>
      </c>
    </row>
    <row r="224" spans="1:19" x14ac:dyDescent="0.25">
      <c r="A224" s="70" t="str">
        <f>extraction!$C$13</f>
        <v>250109S05_Zk_Batch_30_Tube_05</v>
      </c>
      <c r="B224" s="70" t="str">
        <f>extraction!$D$13</f>
        <v>250109S05_Zk</v>
      </c>
      <c r="C224" t="s">
        <v>739</v>
      </c>
      <c r="D224" s="70" t="s">
        <v>850</v>
      </c>
      <c r="E224" s="70" t="s">
        <v>78</v>
      </c>
      <c r="F224" s="70" t="str">
        <f t="shared" si="3"/>
        <v>250109S05_Zk_area_1_Ile</v>
      </c>
      <c r="G224" s="129" t="s">
        <v>857</v>
      </c>
      <c r="H224" s="70">
        <v>1</v>
      </c>
      <c r="I224" s="120">
        <v>0.755</v>
      </c>
      <c r="K224" s="70" t="s">
        <v>736</v>
      </c>
      <c r="R224" t="s">
        <v>849</v>
      </c>
      <c r="S224" t="s">
        <v>71</v>
      </c>
    </row>
    <row r="225" spans="1:19" x14ac:dyDescent="0.25">
      <c r="A225" s="70" t="str">
        <f>extraction!$C$13</f>
        <v>250109S05_Zk_Batch_30_Tube_05</v>
      </c>
      <c r="B225" s="70" t="str">
        <f>extraction!$D$13</f>
        <v>250109S05_Zk</v>
      </c>
      <c r="C225" t="s">
        <v>740</v>
      </c>
      <c r="D225" s="70" t="s">
        <v>88</v>
      </c>
      <c r="E225" s="70" t="s">
        <v>78</v>
      </c>
      <c r="F225" s="70" t="str">
        <f t="shared" si="3"/>
        <v>250109S05_Zk_area_1_Leu</v>
      </c>
      <c r="G225" s="129" t="s">
        <v>857</v>
      </c>
      <c r="H225" s="70">
        <v>1</v>
      </c>
      <c r="I225" s="120">
        <v>2.41</v>
      </c>
      <c r="K225" s="70" t="s">
        <v>736</v>
      </c>
      <c r="R225" t="s">
        <v>849</v>
      </c>
      <c r="S225" t="s">
        <v>71</v>
      </c>
    </row>
    <row r="226" spans="1:19" x14ac:dyDescent="0.25">
      <c r="A226" s="70" t="str">
        <f>extraction!$C$13</f>
        <v>250109S05_Zk_Batch_30_Tube_05</v>
      </c>
      <c r="B226" s="70" t="str">
        <f>extraction!$D$13</f>
        <v>250109S05_Zk</v>
      </c>
      <c r="C226" t="s">
        <v>741</v>
      </c>
      <c r="D226" s="70" t="s">
        <v>89</v>
      </c>
      <c r="E226" s="70" t="s">
        <v>78</v>
      </c>
      <c r="F226" s="70" t="str">
        <f t="shared" si="3"/>
        <v>250109S05_Zk_area_1_Lys</v>
      </c>
      <c r="G226" s="129" t="s">
        <v>857</v>
      </c>
      <c r="H226" s="70">
        <v>1</v>
      </c>
      <c r="I226" s="120">
        <v>2.5449999999999999</v>
      </c>
      <c r="K226" s="70" t="s">
        <v>736</v>
      </c>
      <c r="R226" t="s">
        <v>849</v>
      </c>
      <c r="S226" t="s">
        <v>71</v>
      </c>
    </row>
    <row r="227" spans="1:19" x14ac:dyDescent="0.25">
      <c r="A227" s="70" t="str">
        <f>extraction!$C$13</f>
        <v>250109S05_Zk_Batch_30_Tube_05</v>
      </c>
      <c r="B227" s="70" t="str">
        <f>extraction!$D$13</f>
        <v>250109S05_Zk</v>
      </c>
      <c r="C227" t="s">
        <v>742</v>
      </c>
      <c r="D227" s="70" t="s">
        <v>852</v>
      </c>
      <c r="E227" s="70" t="s">
        <v>78</v>
      </c>
      <c r="F227" s="70" t="str">
        <f t="shared" si="3"/>
        <v>250109S05_Zk_area_1_NLeu</v>
      </c>
      <c r="G227" s="129" t="s">
        <v>857</v>
      </c>
      <c r="H227" s="70">
        <v>1</v>
      </c>
      <c r="I227" s="120">
        <v>29.023</v>
      </c>
      <c r="K227" s="70" t="s">
        <v>736</v>
      </c>
      <c r="R227" t="s">
        <v>849</v>
      </c>
      <c r="S227" t="s">
        <v>71</v>
      </c>
    </row>
    <row r="228" spans="1:19" x14ac:dyDescent="0.25">
      <c r="A228" s="70" t="str">
        <f>extraction!$C$13</f>
        <v>250109S05_Zk_Batch_30_Tube_05</v>
      </c>
      <c r="B228" s="70" t="str">
        <f>extraction!$D$13</f>
        <v>250109S05_Zk</v>
      </c>
      <c r="C228" t="s">
        <v>743</v>
      </c>
      <c r="D228" s="70" t="s">
        <v>90</v>
      </c>
      <c r="E228" s="70" t="s">
        <v>78</v>
      </c>
      <c r="F228" s="70" t="str">
        <f t="shared" si="3"/>
        <v>250109S05_Zk_area_1_Phe</v>
      </c>
      <c r="G228" s="129" t="s">
        <v>857</v>
      </c>
      <c r="H228" s="70">
        <v>1</v>
      </c>
      <c r="I228" s="120">
        <v>0.998</v>
      </c>
      <c r="K228" s="70" t="s">
        <v>736</v>
      </c>
      <c r="R228" t="s">
        <v>849</v>
      </c>
      <c r="S228" t="s">
        <v>71</v>
      </c>
    </row>
    <row r="229" spans="1:19" x14ac:dyDescent="0.25">
      <c r="A229" s="70" t="str">
        <f>extraction!$C$13</f>
        <v>250109S05_Zk_Batch_30_Tube_05</v>
      </c>
      <c r="B229" s="70" t="str">
        <f>extraction!$D$13</f>
        <v>250109S05_Zk</v>
      </c>
      <c r="C229" t="s">
        <v>744</v>
      </c>
      <c r="D229" s="70" t="s">
        <v>91</v>
      </c>
      <c r="E229" s="70" t="s">
        <v>78</v>
      </c>
      <c r="F229" s="70" t="str">
        <f t="shared" si="3"/>
        <v>250109S05_Zk_area_1_Pro</v>
      </c>
      <c r="G229" s="129" t="s">
        <v>857</v>
      </c>
      <c r="H229" s="70">
        <v>1</v>
      </c>
      <c r="I229" s="120">
        <v>2.4510000000000001</v>
      </c>
      <c r="K229" s="70" t="s">
        <v>736</v>
      </c>
      <c r="R229" t="s">
        <v>849</v>
      </c>
      <c r="S229" t="s">
        <v>71</v>
      </c>
    </row>
    <row r="230" spans="1:19" x14ac:dyDescent="0.25">
      <c r="A230" s="70" t="str">
        <f>extraction!$C$13</f>
        <v>250109S05_Zk_Batch_30_Tube_05</v>
      </c>
      <c r="B230" s="70" t="str">
        <f>extraction!$D$13</f>
        <v>250109S05_Zk</v>
      </c>
      <c r="C230" t="s">
        <v>745</v>
      </c>
      <c r="D230" s="70" t="s">
        <v>92</v>
      </c>
      <c r="E230" s="70" t="s">
        <v>78</v>
      </c>
      <c r="F230" s="70" t="str">
        <f t="shared" si="3"/>
        <v>250109S05_Zk_area_1_Ser</v>
      </c>
      <c r="G230" s="129" t="s">
        <v>857</v>
      </c>
      <c r="H230" s="70">
        <v>1</v>
      </c>
      <c r="I230" s="120">
        <v>1.3120000000000001</v>
      </c>
      <c r="K230" s="70" t="s">
        <v>736</v>
      </c>
      <c r="R230" t="s">
        <v>849</v>
      </c>
      <c r="S230" t="s">
        <v>71</v>
      </c>
    </row>
    <row r="231" spans="1:19" x14ac:dyDescent="0.25">
      <c r="A231" s="70" t="str">
        <f>extraction!$C$13</f>
        <v>250109S05_Zk_Batch_30_Tube_05</v>
      </c>
      <c r="B231" s="70" t="str">
        <f>extraction!$D$13</f>
        <v>250109S05_Zk</v>
      </c>
      <c r="C231" t="s">
        <v>746</v>
      </c>
      <c r="D231" s="70" t="s">
        <v>93</v>
      </c>
      <c r="E231" s="70" t="s">
        <v>78</v>
      </c>
      <c r="F231" s="70" t="str">
        <f t="shared" si="3"/>
        <v>250109S05_Zk_area_1_Thr</v>
      </c>
      <c r="G231" s="129" t="s">
        <v>857</v>
      </c>
      <c r="H231" s="70">
        <v>1</v>
      </c>
      <c r="I231" s="120">
        <v>1.31</v>
      </c>
      <c r="K231" s="70" t="s">
        <v>736</v>
      </c>
      <c r="R231" t="s">
        <v>849</v>
      </c>
      <c r="S231" t="s">
        <v>71</v>
      </c>
    </row>
    <row r="232" spans="1:19" x14ac:dyDescent="0.25">
      <c r="A232" s="70" t="str">
        <f>extraction!$C$13</f>
        <v>250109S05_Zk_Batch_30_Tube_05</v>
      </c>
      <c r="B232" s="70" t="str">
        <f>extraction!$D$13</f>
        <v>250109S05_Zk</v>
      </c>
      <c r="C232" t="s">
        <v>747</v>
      </c>
      <c r="D232" s="70" t="s">
        <v>94</v>
      </c>
      <c r="E232" s="70" t="s">
        <v>78</v>
      </c>
      <c r="F232" s="70" t="str">
        <f t="shared" si="3"/>
        <v>250109S05_Zk_area_1_Tyr</v>
      </c>
      <c r="G232" s="129" t="s">
        <v>857</v>
      </c>
      <c r="H232" s="70">
        <v>1</v>
      </c>
      <c r="I232" s="120"/>
      <c r="K232" s="70" t="s">
        <v>736</v>
      </c>
      <c r="R232" t="s">
        <v>849</v>
      </c>
      <c r="S232" t="s">
        <v>71</v>
      </c>
    </row>
    <row r="233" spans="1:19" x14ac:dyDescent="0.25">
      <c r="A233" s="70" t="str">
        <f>extraction!$C$13</f>
        <v>250109S05_Zk_Batch_30_Tube_05</v>
      </c>
      <c r="B233" s="70" t="str">
        <f>extraction!$D$13</f>
        <v>250109S05_Zk</v>
      </c>
      <c r="C233" t="s">
        <v>774</v>
      </c>
      <c r="D233" s="70" t="s">
        <v>95</v>
      </c>
      <c r="E233" s="70" t="s">
        <v>78</v>
      </c>
      <c r="F233" s="70" t="str">
        <f t="shared" si="3"/>
        <v>250109S05_Zk_area_1_Val</v>
      </c>
      <c r="G233" s="129" t="s">
        <v>857</v>
      </c>
      <c r="H233" s="70">
        <v>1</v>
      </c>
      <c r="I233" s="120"/>
      <c r="K233" s="70" t="s">
        <v>736</v>
      </c>
      <c r="R233" t="s">
        <v>849</v>
      </c>
      <c r="S233" t="s">
        <v>71</v>
      </c>
    </row>
    <row r="234" spans="1:19" x14ac:dyDescent="0.25">
      <c r="C234"/>
    </row>
    <row r="235" spans="1:19" x14ac:dyDescent="0.25">
      <c r="A235" s="70" t="str">
        <f>extraction!$C$13</f>
        <v>250109S05_Zk_Batch_30_Tube_05</v>
      </c>
      <c r="B235" s="70" t="str">
        <f>extraction!$D$13</f>
        <v>250109S05_Zk</v>
      </c>
      <c r="C235" t="s">
        <v>734</v>
      </c>
      <c r="D235" s="70" t="s">
        <v>84</v>
      </c>
      <c r="E235" s="70" t="s">
        <v>77</v>
      </c>
      <c r="F235" s="70" t="str">
        <f t="shared" si="3"/>
        <v>250109S05_Zk_d15N_2_Ala</v>
      </c>
      <c r="G235" s="129" t="s">
        <v>863</v>
      </c>
      <c r="H235" s="70">
        <v>2</v>
      </c>
      <c r="I235" s="120">
        <v>18.579999999999998</v>
      </c>
      <c r="J235" s="70" t="s">
        <v>76</v>
      </c>
      <c r="K235" s="70" t="s">
        <v>736</v>
      </c>
      <c r="R235" t="s">
        <v>849</v>
      </c>
      <c r="S235" t="s">
        <v>71</v>
      </c>
    </row>
    <row r="236" spans="1:19" x14ac:dyDescent="0.25">
      <c r="A236" s="70" t="str">
        <f>extraction!$C$13</f>
        <v>250109S05_Zk_Batch_30_Tube_05</v>
      </c>
      <c r="B236" s="70" t="str">
        <f>extraction!$D$13</f>
        <v>250109S05_Zk</v>
      </c>
      <c r="C236" t="s">
        <v>738</v>
      </c>
      <c r="D236" s="70" t="s">
        <v>85</v>
      </c>
      <c r="E236" s="70" t="s">
        <v>77</v>
      </c>
      <c r="F236" s="70" t="str">
        <f t="shared" si="3"/>
        <v>250109S05_Zk_d15N_2_Asp</v>
      </c>
      <c r="G236" s="129" t="s">
        <v>863</v>
      </c>
      <c r="H236" s="70">
        <v>2</v>
      </c>
      <c r="I236" s="120">
        <v>15.31</v>
      </c>
      <c r="J236" s="70" t="s">
        <v>76</v>
      </c>
      <c r="K236" s="70" t="s">
        <v>736</v>
      </c>
      <c r="R236" t="s">
        <v>849</v>
      </c>
      <c r="S236" t="s">
        <v>71</v>
      </c>
    </row>
    <row r="237" spans="1:19" x14ac:dyDescent="0.25">
      <c r="A237" s="70" t="str">
        <f>extraction!$C$13</f>
        <v>250109S05_Zk_Batch_30_Tube_05</v>
      </c>
      <c r="B237" s="70" t="str">
        <f>extraction!$D$13</f>
        <v>250109S05_Zk</v>
      </c>
      <c r="C237" t="s">
        <v>851</v>
      </c>
      <c r="D237" s="70" t="s">
        <v>86</v>
      </c>
      <c r="E237" s="70" t="s">
        <v>77</v>
      </c>
      <c r="F237" s="70" t="str">
        <f t="shared" si="3"/>
        <v>250109S05_Zk_d15N_2_Glu</v>
      </c>
      <c r="G237" s="129" t="s">
        <v>863</v>
      </c>
      <c r="H237" s="70">
        <v>2</v>
      </c>
      <c r="I237" s="120">
        <v>19.190000000000001</v>
      </c>
      <c r="J237" s="70" t="s">
        <v>76</v>
      </c>
      <c r="K237" s="70" t="s">
        <v>736</v>
      </c>
      <c r="R237" t="s">
        <v>849</v>
      </c>
      <c r="S237" t="s">
        <v>71</v>
      </c>
    </row>
    <row r="238" spans="1:19" x14ac:dyDescent="0.25">
      <c r="A238" s="70" t="str">
        <f>extraction!$C$13</f>
        <v>250109S05_Zk_Batch_30_Tube_05</v>
      </c>
      <c r="B238" s="70" t="str">
        <f>extraction!$D$13</f>
        <v>250109S05_Zk</v>
      </c>
      <c r="C238" s="127" t="s">
        <v>155</v>
      </c>
      <c r="D238" s="70" t="s">
        <v>87</v>
      </c>
      <c r="E238" s="70" t="s">
        <v>77</v>
      </c>
      <c r="F238" s="70" t="str">
        <f t="shared" si="3"/>
        <v>250109S05_Zk_d15N_2_Gly</v>
      </c>
      <c r="G238" s="129" t="s">
        <v>863</v>
      </c>
      <c r="H238" s="70">
        <v>2</v>
      </c>
      <c r="I238" s="120">
        <v>11.74</v>
      </c>
      <c r="J238" s="70" t="s">
        <v>76</v>
      </c>
      <c r="K238" s="70" t="s">
        <v>736</v>
      </c>
      <c r="R238" t="s">
        <v>849</v>
      </c>
      <c r="S238" t="s">
        <v>71</v>
      </c>
    </row>
    <row r="239" spans="1:19" x14ac:dyDescent="0.25">
      <c r="A239" s="70" t="str">
        <f>extraction!$C$13</f>
        <v>250109S05_Zk_Batch_30_Tube_05</v>
      </c>
      <c r="B239" s="70" t="str">
        <f>extraction!$D$13</f>
        <v>250109S05_Zk</v>
      </c>
      <c r="C239" t="s">
        <v>739</v>
      </c>
      <c r="D239" s="70" t="s">
        <v>850</v>
      </c>
      <c r="E239" s="70" t="s">
        <v>77</v>
      </c>
      <c r="F239" s="70" t="str">
        <f t="shared" si="3"/>
        <v>250109S05_Zk_d15N_2_Ile</v>
      </c>
      <c r="G239" s="129" t="s">
        <v>863</v>
      </c>
      <c r="H239" s="70">
        <v>2</v>
      </c>
      <c r="I239" s="120">
        <v>17.309999999999999</v>
      </c>
      <c r="J239" s="70" t="s">
        <v>76</v>
      </c>
      <c r="K239" s="70" t="s">
        <v>736</v>
      </c>
      <c r="R239" t="s">
        <v>849</v>
      </c>
      <c r="S239" t="s">
        <v>71</v>
      </c>
    </row>
    <row r="240" spans="1:19" x14ac:dyDescent="0.25">
      <c r="A240" s="70" t="str">
        <f>extraction!$C$13</f>
        <v>250109S05_Zk_Batch_30_Tube_05</v>
      </c>
      <c r="B240" s="70" t="str">
        <f>extraction!$D$13</f>
        <v>250109S05_Zk</v>
      </c>
      <c r="C240" t="s">
        <v>740</v>
      </c>
      <c r="D240" s="70" t="s">
        <v>88</v>
      </c>
      <c r="E240" s="70" t="s">
        <v>77</v>
      </c>
      <c r="F240" s="70" t="str">
        <f t="shared" si="3"/>
        <v>250109S05_Zk_d15N_2_Leu</v>
      </c>
      <c r="G240" s="129" t="s">
        <v>863</v>
      </c>
      <c r="H240" s="70">
        <v>2</v>
      </c>
      <c r="I240" s="120">
        <v>12.65</v>
      </c>
      <c r="J240" s="70" t="s">
        <v>76</v>
      </c>
      <c r="K240" s="70" t="s">
        <v>736</v>
      </c>
      <c r="R240" t="s">
        <v>849</v>
      </c>
      <c r="S240" t="s">
        <v>71</v>
      </c>
    </row>
    <row r="241" spans="1:19" x14ac:dyDescent="0.25">
      <c r="A241" s="70" t="str">
        <f>extraction!$C$13</f>
        <v>250109S05_Zk_Batch_30_Tube_05</v>
      </c>
      <c r="B241" s="70" t="str">
        <f>extraction!$D$13</f>
        <v>250109S05_Zk</v>
      </c>
      <c r="C241" t="s">
        <v>741</v>
      </c>
      <c r="D241" s="70" t="s">
        <v>89</v>
      </c>
      <c r="E241" s="70" t="s">
        <v>77</v>
      </c>
      <c r="F241" s="70" t="str">
        <f t="shared" si="3"/>
        <v>250109S05_Zk_d15N_2_Lys</v>
      </c>
      <c r="G241" s="129" t="s">
        <v>863</v>
      </c>
      <c r="H241" s="70">
        <v>2</v>
      </c>
      <c r="I241" s="120">
        <v>9.8699999999999992</v>
      </c>
      <c r="J241" s="70" t="s">
        <v>76</v>
      </c>
      <c r="K241" s="70" t="s">
        <v>736</v>
      </c>
      <c r="R241" t="s">
        <v>849</v>
      </c>
      <c r="S241" t="s">
        <v>71</v>
      </c>
    </row>
    <row r="242" spans="1:19" x14ac:dyDescent="0.25">
      <c r="A242" s="70" t="str">
        <f>extraction!$C$13</f>
        <v>250109S05_Zk_Batch_30_Tube_05</v>
      </c>
      <c r="B242" s="70" t="str">
        <f>extraction!$D$13</f>
        <v>250109S05_Zk</v>
      </c>
      <c r="C242" t="s">
        <v>742</v>
      </c>
      <c r="D242" s="70" t="s">
        <v>852</v>
      </c>
      <c r="E242" s="70" t="s">
        <v>77</v>
      </c>
      <c r="F242" s="70" t="str">
        <f t="shared" si="3"/>
        <v>250109S05_Zk_d15N_2_NLeu</v>
      </c>
      <c r="G242" s="129" t="s">
        <v>863</v>
      </c>
      <c r="H242" s="70">
        <v>2</v>
      </c>
      <c r="I242" s="120">
        <v>-0.41</v>
      </c>
      <c r="J242" s="70" t="s">
        <v>76</v>
      </c>
      <c r="K242" s="70" t="s">
        <v>736</v>
      </c>
      <c r="R242" t="s">
        <v>849</v>
      </c>
      <c r="S242" t="s">
        <v>71</v>
      </c>
    </row>
    <row r="243" spans="1:19" x14ac:dyDescent="0.25">
      <c r="A243" s="70" t="str">
        <f>extraction!$C$13</f>
        <v>250109S05_Zk_Batch_30_Tube_05</v>
      </c>
      <c r="B243" s="70" t="str">
        <f>extraction!$D$13</f>
        <v>250109S05_Zk</v>
      </c>
      <c r="C243" t="s">
        <v>743</v>
      </c>
      <c r="D243" s="70" t="s">
        <v>90</v>
      </c>
      <c r="E243" s="70" t="s">
        <v>77</v>
      </c>
      <c r="F243" s="70" t="str">
        <f t="shared" si="3"/>
        <v>250109S05_Zk_d15N_2_Phe</v>
      </c>
      <c r="G243" s="129" t="s">
        <v>863</v>
      </c>
      <c r="H243" s="70">
        <v>2</v>
      </c>
      <c r="I243" s="120">
        <v>9.66</v>
      </c>
      <c r="J243" s="70" t="s">
        <v>76</v>
      </c>
      <c r="K243" s="70" t="s">
        <v>736</v>
      </c>
      <c r="R243" t="s">
        <v>849</v>
      </c>
      <c r="S243" t="s">
        <v>71</v>
      </c>
    </row>
    <row r="244" spans="1:19" x14ac:dyDescent="0.25">
      <c r="A244" s="70" t="str">
        <f>extraction!$C$13</f>
        <v>250109S05_Zk_Batch_30_Tube_05</v>
      </c>
      <c r="B244" s="70" t="str">
        <f>extraction!$D$13</f>
        <v>250109S05_Zk</v>
      </c>
      <c r="C244" t="s">
        <v>744</v>
      </c>
      <c r="D244" s="70" t="s">
        <v>91</v>
      </c>
      <c r="E244" s="70" t="s">
        <v>77</v>
      </c>
      <c r="F244" s="70" t="str">
        <f t="shared" si="3"/>
        <v>250109S05_Zk_d15N_2_Pro</v>
      </c>
      <c r="G244" s="129" t="s">
        <v>863</v>
      </c>
      <c r="H244" s="70">
        <v>2</v>
      </c>
      <c r="I244" s="120">
        <v>14.94</v>
      </c>
      <c r="J244" s="70" t="s">
        <v>76</v>
      </c>
      <c r="K244" s="70" t="s">
        <v>736</v>
      </c>
      <c r="R244" t="s">
        <v>849</v>
      </c>
      <c r="S244" t="s">
        <v>71</v>
      </c>
    </row>
    <row r="245" spans="1:19" x14ac:dyDescent="0.25">
      <c r="A245" s="70" t="str">
        <f>extraction!$C$13</f>
        <v>250109S05_Zk_Batch_30_Tube_05</v>
      </c>
      <c r="B245" s="70" t="str">
        <f>extraction!$D$13</f>
        <v>250109S05_Zk</v>
      </c>
      <c r="C245" t="s">
        <v>745</v>
      </c>
      <c r="D245" s="70" t="s">
        <v>92</v>
      </c>
      <c r="E245" s="70" t="s">
        <v>77</v>
      </c>
      <c r="F245" s="70" t="str">
        <f t="shared" si="3"/>
        <v>250109S05_Zk_d15N_2_Ser</v>
      </c>
      <c r="G245" s="129" t="s">
        <v>863</v>
      </c>
      <c r="H245" s="70">
        <v>2</v>
      </c>
      <c r="I245" s="120">
        <v>9.77</v>
      </c>
      <c r="J245" s="70" t="s">
        <v>76</v>
      </c>
      <c r="K245" s="70" t="s">
        <v>736</v>
      </c>
      <c r="R245" t="s">
        <v>849</v>
      </c>
      <c r="S245" t="s">
        <v>71</v>
      </c>
    </row>
    <row r="246" spans="1:19" x14ac:dyDescent="0.25">
      <c r="A246" s="70" t="str">
        <f>extraction!$C$13</f>
        <v>250109S05_Zk_Batch_30_Tube_05</v>
      </c>
      <c r="B246" s="70" t="str">
        <f>extraction!$D$13</f>
        <v>250109S05_Zk</v>
      </c>
      <c r="C246" t="s">
        <v>746</v>
      </c>
      <c r="D246" s="70" t="s">
        <v>93</v>
      </c>
      <c r="E246" s="70" t="s">
        <v>77</v>
      </c>
      <c r="F246" s="70" t="str">
        <f t="shared" si="3"/>
        <v>250109S05_Zk_d15N_2_Thr</v>
      </c>
      <c r="G246" s="129" t="s">
        <v>863</v>
      </c>
      <c r="H246" s="70">
        <v>2</v>
      </c>
      <c r="I246" s="120">
        <v>4.32</v>
      </c>
      <c r="J246" s="70" t="s">
        <v>76</v>
      </c>
      <c r="K246" s="70" t="s">
        <v>736</v>
      </c>
      <c r="R246" t="s">
        <v>849</v>
      </c>
      <c r="S246" t="s">
        <v>71</v>
      </c>
    </row>
    <row r="247" spans="1:19" x14ac:dyDescent="0.25">
      <c r="A247" s="70" t="str">
        <f>extraction!$C$13</f>
        <v>250109S05_Zk_Batch_30_Tube_05</v>
      </c>
      <c r="B247" s="70" t="str">
        <f>extraction!$D$13</f>
        <v>250109S05_Zk</v>
      </c>
      <c r="C247" t="s">
        <v>747</v>
      </c>
      <c r="D247" s="70" t="s">
        <v>94</v>
      </c>
      <c r="E247" s="70" t="s">
        <v>77</v>
      </c>
      <c r="F247" s="70" t="str">
        <f t="shared" si="3"/>
        <v>250109S05_Zk_d15N_2_Tyr</v>
      </c>
      <c r="G247" s="129" t="s">
        <v>863</v>
      </c>
      <c r="H247" s="70">
        <v>2</v>
      </c>
      <c r="I247" s="120"/>
      <c r="J247" s="70" t="s">
        <v>76</v>
      </c>
      <c r="K247" s="70" t="s">
        <v>736</v>
      </c>
      <c r="R247" t="s">
        <v>849</v>
      </c>
      <c r="S247" t="s">
        <v>71</v>
      </c>
    </row>
    <row r="248" spans="1:19" x14ac:dyDescent="0.25">
      <c r="A248" s="70" t="str">
        <f>extraction!$C$13</f>
        <v>250109S05_Zk_Batch_30_Tube_05</v>
      </c>
      <c r="B248" s="70" t="str">
        <f>extraction!$D$13</f>
        <v>250109S05_Zk</v>
      </c>
      <c r="C248" t="s">
        <v>774</v>
      </c>
      <c r="D248" s="70" t="s">
        <v>95</v>
      </c>
      <c r="E248" s="70" t="s">
        <v>77</v>
      </c>
      <c r="F248" s="70" t="str">
        <f t="shared" si="3"/>
        <v>250109S05_Zk_d15N_2_Val</v>
      </c>
      <c r="G248" s="129" t="s">
        <v>863</v>
      </c>
      <c r="H248" s="70">
        <v>2</v>
      </c>
      <c r="I248" s="120"/>
      <c r="J248" s="70" t="s">
        <v>76</v>
      </c>
      <c r="K248" s="70" t="s">
        <v>736</v>
      </c>
      <c r="R248" t="s">
        <v>849</v>
      </c>
      <c r="S248" t="s">
        <v>71</v>
      </c>
    </row>
    <row r="249" spans="1:19" x14ac:dyDescent="0.25">
      <c r="A249" s="70" t="str">
        <f>extraction!$C$13</f>
        <v>250109S05_Zk_Batch_30_Tube_05</v>
      </c>
      <c r="B249" s="70" t="str">
        <f>extraction!$D$13</f>
        <v>250109S05_Zk</v>
      </c>
      <c r="C249" t="s">
        <v>734</v>
      </c>
      <c r="D249" s="70" t="s">
        <v>84</v>
      </c>
      <c r="E249" s="70" t="s">
        <v>78</v>
      </c>
      <c r="F249" s="70" t="str">
        <f t="shared" si="3"/>
        <v>250109S05_Zk_area_2_Ala</v>
      </c>
      <c r="G249" s="129" t="s">
        <v>863</v>
      </c>
      <c r="H249" s="70">
        <v>2</v>
      </c>
      <c r="I249" s="120">
        <v>2.1539999999999999</v>
      </c>
      <c r="K249" s="70" t="s">
        <v>736</v>
      </c>
      <c r="R249" t="s">
        <v>849</v>
      </c>
      <c r="S249" t="s">
        <v>71</v>
      </c>
    </row>
    <row r="250" spans="1:19" x14ac:dyDescent="0.25">
      <c r="A250" s="70" t="str">
        <f>extraction!$C$13</f>
        <v>250109S05_Zk_Batch_30_Tube_05</v>
      </c>
      <c r="B250" s="70" t="str">
        <f>extraction!$D$13</f>
        <v>250109S05_Zk</v>
      </c>
      <c r="C250" t="s">
        <v>738</v>
      </c>
      <c r="D250" s="70" t="s">
        <v>85</v>
      </c>
      <c r="E250" s="70" t="s">
        <v>78</v>
      </c>
      <c r="F250" s="70" t="str">
        <f t="shared" si="3"/>
        <v>250109S05_Zk_area_2_Asp</v>
      </c>
      <c r="G250" s="129" t="s">
        <v>863</v>
      </c>
      <c r="H250" s="70">
        <v>2</v>
      </c>
      <c r="I250" s="120">
        <v>4.1369999999999996</v>
      </c>
      <c r="K250" s="70" t="s">
        <v>736</v>
      </c>
      <c r="R250" t="s">
        <v>849</v>
      </c>
      <c r="S250" t="s">
        <v>71</v>
      </c>
    </row>
    <row r="251" spans="1:19" x14ac:dyDescent="0.25">
      <c r="A251" s="70" t="str">
        <f>extraction!$C$13</f>
        <v>250109S05_Zk_Batch_30_Tube_05</v>
      </c>
      <c r="B251" s="70" t="str">
        <f>extraction!$D$13</f>
        <v>250109S05_Zk</v>
      </c>
      <c r="C251" t="s">
        <v>851</v>
      </c>
      <c r="D251" s="70" t="s">
        <v>86</v>
      </c>
      <c r="E251" s="70" t="s">
        <v>78</v>
      </c>
      <c r="F251" s="70" t="str">
        <f t="shared" si="3"/>
        <v>250109S05_Zk_area_2_Glu</v>
      </c>
      <c r="G251" s="129" t="s">
        <v>863</v>
      </c>
      <c r="H251" s="70">
        <v>2</v>
      </c>
      <c r="I251" s="120">
        <v>5.1349999999999998</v>
      </c>
      <c r="K251" s="70" t="s">
        <v>736</v>
      </c>
      <c r="R251" t="s">
        <v>849</v>
      </c>
      <c r="S251" t="s">
        <v>71</v>
      </c>
    </row>
    <row r="252" spans="1:19" x14ac:dyDescent="0.25">
      <c r="A252" s="70" t="str">
        <f>extraction!$C$13</f>
        <v>250109S05_Zk_Batch_30_Tube_05</v>
      </c>
      <c r="B252" s="70" t="str">
        <f>extraction!$D$13</f>
        <v>250109S05_Zk</v>
      </c>
      <c r="C252" s="127" t="s">
        <v>155</v>
      </c>
      <c r="D252" s="70" t="s">
        <v>87</v>
      </c>
      <c r="E252" s="70" t="s">
        <v>78</v>
      </c>
      <c r="F252" s="70" t="str">
        <f t="shared" si="3"/>
        <v>250109S05_Zk_area_2_Gly</v>
      </c>
      <c r="G252" s="129" t="s">
        <v>863</v>
      </c>
      <c r="H252" s="70">
        <v>2</v>
      </c>
      <c r="I252" s="120">
        <v>2.7170000000000001</v>
      </c>
      <c r="K252" s="70" t="s">
        <v>736</v>
      </c>
      <c r="R252" t="s">
        <v>849</v>
      </c>
      <c r="S252" t="s">
        <v>71</v>
      </c>
    </row>
    <row r="253" spans="1:19" x14ac:dyDescent="0.25">
      <c r="A253" s="70" t="str">
        <f>extraction!$C$13</f>
        <v>250109S05_Zk_Batch_30_Tube_05</v>
      </c>
      <c r="B253" s="70" t="str">
        <f>extraction!$D$13</f>
        <v>250109S05_Zk</v>
      </c>
      <c r="C253" t="s">
        <v>739</v>
      </c>
      <c r="D253" s="70" t="s">
        <v>850</v>
      </c>
      <c r="E253" s="70" t="s">
        <v>78</v>
      </c>
      <c r="F253" s="70" t="str">
        <f t="shared" si="3"/>
        <v>250109S05_Zk_area_2_Ile</v>
      </c>
      <c r="G253" s="129" t="s">
        <v>863</v>
      </c>
      <c r="H253" s="70">
        <v>2</v>
      </c>
      <c r="I253" s="120">
        <v>0.82099999999999995</v>
      </c>
      <c r="K253" s="70" t="s">
        <v>736</v>
      </c>
      <c r="R253" t="s">
        <v>849</v>
      </c>
      <c r="S253" t="s">
        <v>71</v>
      </c>
    </row>
    <row r="254" spans="1:19" x14ac:dyDescent="0.25">
      <c r="A254" s="70" t="str">
        <f>extraction!$C$13</f>
        <v>250109S05_Zk_Batch_30_Tube_05</v>
      </c>
      <c r="B254" s="70" t="str">
        <f>extraction!$D$13</f>
        <v>250109S05_Zk</v>
      </c>
      <c r="C254" t="s">
        <v>740</v>
      </c>
      <c r="D254" s="70" t="s">
        <v>88</v>
      </c>
      <c r="E254" s="70" t="s">
        <v>78</v>
      </c>
      <c r="F254" s="70" t="str">
        <f t="shared" si="3"/>
        <v>250109S05_Zk_area_2_Leu</v>
      </c>
      <c r="G254" s="129" t="s">
        <v>863</v>
      </c>
      <c r="H254" s="70">
        <v>2</v>
      </c>
      <c r="I254" s="120">
        <v>2.407</v>
      </c>
      <c r="K254" s="70" t="s">
        <v>736</v>
      </c>
      <c r="R254" t="s">
        <v>849</v>
      </c>
      <c r="S254" t="s">
        <v>71</v>
      </c>
    </row>
    <row r="255" spans="1:19" x14ac:dyDescent="0.25">
      <c r="A255" s="70" t="str">
        <f>extraction!$C$13</f>
        <v>250109S05_Zk_Batch_30_Tube_05</v>
      </c>
      <c r="B255" s="70" t="str">
        <f>extraction!$D$13</f>
        <v>250109S05_Zk</v>
      </c>
      <c r="C255" t="s">
        <v>741</v>
      </c>
      <c r="D255" s="70" t="s">
        <v>89</v>
      </c>
      <c r="E255" s="70" t="s">
        <v>78</v>
      </c>
      <c r="F255" s="70" t="str">
        <f t="shared" si="3"/>
        <v>250109S05_Zk_area_2_Lys</v>
      </c>
      <c r="G255" s="129" t="s">
        <v>863</v>
      </c>
      <c r="H255" s="70">
        <v>2</v>
      </c>
      <c r="I255" s="120">
        <v>2.8570000000000002</v>
      </c>
      <c r="K255" s="70" t="s">
        <v>736</v>
      </c>
      <c r="R255" t="s">
        <v>849</v>
      </c>
      <c r="S255" t="s">
        <v>71</v>
      </c>
    </row>
    <row r="256" spans="1:19" x14ac:dyDescent="0.25">
      <c r="A256" s="70" t="str">
        <f>extraction!$C$13</f>
        <v>250109S05_Zk_Batch_30_Tube_05</v>
      </c>
      <c r="B256" s="70" t="str">
        <f>extraction!$D$13</f>
        <v>250109S05_Zk</v>
      </c>
      <c r="C256" t="s">
        <v>742</v>
      </c>
      <c r="D256" s="70" t="s">
        <v>852</v>
      </c>
      <c r="E256" s="70" t="s">
        <v>78</v>
      </c>
      <c r="F256" s="70" t="str">
        <f t="shared" si="3"/>
        <v>250109S05_Zk_area_2_NLeu</v>
      </c>
      <c r="G256" s="129" t="s">
        <v>863</v>
      </c>
      <c r="H256" s="70">
        <v>2</v>
      </c>
      <c r="I256" s="120">
        <v>29.442</v>
      </c>
      <c r="K256" s="70" t="s">
        <v>736</v>
      </c>
      <c r="R256" t="s">
        <v>849</v>
      </c>
      <c r="S256" t="s">
        <v>71</v>
      </c>
    </row>
    <row r="257" spans="1:19" x14ac:dyDescent="0.25">
      <c r="A257" s="70" t="str">
        <f>extraction!$C$13</f>
        <v>250109S05_Zk_Batch_30_Tube_05</v>
      </c>
      <c r="B257" s="70" t="str">
        <f>extraction!$D$13</f>
        <v>250109S05_Zk</v>
      </c>
      <c r="C257" t="s">
        <v>743</v>
      </c>
      <c r="D257" s="70" t="s">
        <v>90</v>
      </c>
      <c r="E257" s="70" t="s">
        <v>78</v>
      </c>
      <c r="F257" s="70" t="str">
        <f t="shared" si="3"/>
        <v>250109S05_Zk_area_2_Phe</v>
      </c>
      <c r="G257" s="129" t="s">
        <v>863</v>
      </c>
      <c r="H257" s="70">
        <v>2</v>
      </c>
      <c r="I257" s="120">
        <v>1.024</v>
      </c>
      <c r="K257" s="70" t="s">
        <v>736</v>
      </c>
      <c r="R257" t="s">
        <v>849</v>
      </c>
      <c r="S257" t="s">
        <v>71</v>
      </c>
    </row>
    <row r="258" spans="1:19" x14ac:dyDescent="0.25">
      <c r="A258" s="70" t="str">
        <f>extraction!$C$13</f>
        <v>250109S05_Zk_Batch_30_Tube_05</v>
      </c>
      <c r="B258" s="70" t="str">
        <f>extraction!$D$13</f>
        <v>250109S05_Zk</v>
      </c>
      <c r="C258" t="s">
        <v>744</v>
      </c>
      <c r="D258" s="70" t="s">
        <v>91</v>
      </c>
      <c r="E258" s="70" t="s">
        <v>78</v>
      </c>
      <c r="F258" s="70" t="str">
        <f t="shared" si="3"/>
        <v>250109S05_Zk_area_2_Pro</v>
      </c>
      <c r="G258" s="129" t="s">
        <v>863</v>
      </c>
      <c r="H258" s="70">
        <v>2</v>
      </c>
      <c r="I258" s="120">
        <v>2.637</v>
      </c>
      <c r="K258" s="70" t="s">
        <v>736</v>
      </c>
      <c r="R258" t="s">
        <v>849</v>
      </c>
      <c r="S258" t="s">
        <v>71</v>
      </c>
    </row>
    <row r="259" spans="1:19" x14ac:dyDescent="0.25">
      <c r="A259" s="70" t="str">
        <f>extraction!$C$13</f>
        <v>250109S05_Zk_Batch_30_Tube_05</v>
      </c>
      <c r="B259" s="70" t="str">
        <f>extraction!$D$13</f>
        <v>250109S05_Zk</v>
      </c>
      <c r="C259" t="s">
        <v>745</v>
      </c>
      <c r="D259" s="70" t="s">
        <v>92</v>
      </c>
      <c r="E259" s="70" t="s">
        <v>78</v>
      </c>
      <c r="F259" s="70" t="str">
        <f t="shared" si="3"/>
        <v>250109S05_Zk_area_2_Ser</v>
      </c>
      <c r="G259" s="129" t="s">
        <v>863</v>
      </c>
      <c r="H259" s="70">
        <v>2</v>
      </c>
      <c r="I259" s="120">
        <v>1.274</v>
      </c>
      <c r="K259" s="70" t="s">
        <v>736</v>
      </c>
      <c r="R259" t="s">
        <v>849</v>
      </c>
      <c r="S259" t="s">
        <v>71</v>
      </c>
    </row>
    <row r="260" spans="1:19" x14ac:dyDescent="0.25">
      <c r="A260" s="70" t="str">
        <f>extraction!$C$13</f>
        <v>250109S05_Zk_Batch_30_Tube_05</v>
      </c>
      <c r="B260" s="70" t="str">
        <f>extraction!$D$13</f>
        <v>250109S05_Zk</v>
      </c>
      <c r="C260" t="s">
        <v>746</v>
      </c>
      <c r="D260" s="70" t="s">
        <v>93</v>
      </c>
      <c r="E260" s="70" t="s">
        <v>78</v>
      </c>
      <c r="F260" s="70" t="str">
        <f t="shared" ref="F260:F320" si="4">B260&amp;"_"&amp;LEFT(E260,4)&amp;"_"&amp;H260&amp;"_"&amp;D260</f>
        <v>250109S05_Zk_area_2_Thr</v>
      </c>
      <c r="G260" s="129" t="s">
        <v>863</v>
      </c>
      <c r="H260" s="70">
        <v>2</v>
      </c>
      <c r="I260" s="120">
        <v>1.5649999999999999</v>
      </c>
      <c r="K260" s="70" t="s">
        <v>736</v>
      </c>
      <c r="R260" t="s">
        <v>849</v>
      </c>
      <c r="S260" t="s">
        <v>71</v>
      </c>
    </row>
    <row r="261" spans="1:19" x14ac:dyDescent="0.25">
      <c r="A261" s="70" t="str">
        <f>extraction!$C$13</f>
        <v>250109S05_Zk_Batch_30_Tube_05</v>
      </c>
      <c r="B261" s="70" t="str">
        <f>extraction!$D$13</f>
        <v>250109S05_Zk</v>
      </c>
      <c r="C261" t="s">
        <v>747</v>
      </c>
      <c r="D261" s="70" t="s">
        <v>94</v>
      </c>
      <c r="E261" s="70" t="s">
        <v>78</v>
      </c>
      <c r="F261" s="70" t="str">
        <f t="shared" si="4"/>
        <v>250109S05_Zk_area_2_Tyr</v>
      </c>
      <c r="G261" s="129" t="s">
        <v>863</v>
      </c>
      <c r="H261" s="70">
        <v>2</v>
      </c>
      <c r="I261" s="120"/>
      <c r="K261" s="70" t="s">
        <v>736</v>
      </c>
      <c r="R261" t="s">
        <v>849</v>
      </c>
      <c r="S261" t="s">
        <v>71</v>
      </c>
    </row>
    <row r="262" spans="1:19" x14ac:dyDescent="0.25">
      <c r="A262" s="70" t="str">
        <f>extraction!$C$13</f>
        <v>250109S05_Zk_Batch_30_Tube_05</v>
      </c>
      <c r="B262" s="70" t="str">
        <f>extraction!$D$13</f>
        <v>250109S05_Zk</v>
      </c>
      <c r="C262" t="s">
        <v>774</v>
      </c>
      <c r="D262" s="70" t="s">
        <v>95</v>
      </c>
      <c r="E262" s="70" t="s">
        <v>78</v>
      </c>
      <c r="F262" s="70" t="str">
        <f t="shared" si="4"/>
        <v>250109S05_Zk_area_2_Val</v>
      </c>
      <c r="G262" s="129" t="s">
        <v>863</v>
      </c>
      <c r="H262" s="70">
        <v>2</v>
      </c>
      <c r="I262" s="120"/>
      <c r="K262" s="70" t="s">
        <v>736</v>
      </c>
      <c r="R262" t="s">
        <v>849</v>
      </c>
      <c r="S262" t="s">
        <v>71</v>
      </c>
    </row>
    <row r="263" spans="1:19" x14ac:dyDescent="0.25">
      <c r="C263"/>
    </row>
    <row r="264" spans="1:19" x14ac:dyDescent="0.25">
      <c r="A264" s="70" t="str">
        <f>extraction!$C$14</f>
        <v>250128S07_Zk_Batch_31_Tube_07</v>
      </c>
      <c r="B264" s="70" t="str">
        <f>extraction!$D$14</f>
        <v>250128S07_Zk</v>
      </c>
      <c r="C264" t="s">
        <v>734</v>
      </c>
      <c r="D264" s="70" t="s">
        <v>84</v>
      </c>
      <c r="E264" s="70" t="s">
        <v>77</v>
      </c>
      <c r="F264" s="70" t="str">
        <f t="shared" si="4"/>
        <v>250128S07_Zk_d15N_1_Ala</v>
      </c>
      <c r="G264" s="125" t="s">
        <v>867</v>
      </c>
      <c r="H264" s="70">
        <v>1</v>
      </c>
      <c r="I264" s="122">
        <v>21.64</v>
      </c>
      <c r="J264" s="70" t="s">
        <v>76</v>
      </c>
      <c r="K264" s="70" t="s">
        <v>736</v>
      </c>
      <c r="R264" t="s">
        <v>849</v>
      </c>
      <c r="S264" t="s">
        <v>71</v>
      </c>
    </row>
    <row r="265" spans="1:19" x14ac:dyDescent="0.25">
      <c r="A265" s="70" t="str">
        <f>extraction!$C$14</f>
        <v>250128S07_Zk_Batch_31_Tube_07</v>
      </c>
      <c r="B265" s="70" t="str">
        <f>extraction!$D$14</f>
        <v>250128S07_Zk</v>
      </c>
      <c r="C265" t="s">
        <v>738</v>
      </c>
      <c r="D265" s="70" t="s">
        <v>85</v>
      </c>
      <c r="E265" s="70" t="s">
        <v>77</v>
      </c>
      <c r="F265" s="70" t="str">
        <f t="shared" si="4"/>
        <v>250128S07_Zk_d15N_1_Asp</v>
      </c>
      <c r="G265" s="125" t="s">
        <v>867</v>
      </c>
      <c r="H265" s="70">
        <v>1</v>
      </c>
      <c r="I265" s="122">
        <v>17.940000000000001</v>
      </c>
      <c r="J265" s="70" t="s">
        <v>76</v>
      </c>
      <c r="K265" s="70" t="s">
        <v>736</v>
      </c>
      <c r="R265" t="s">
        <v>849</v>
      </c>
      <c r="S265" t="s">
        <v>71</v>
      </c>
    </row>
    <row r="266" spans="1:19" x14ac:dyDescent="0.25">
      <c r="A266" s="70" t="str">
        <f>extraction!$C$14</f>
        <v>250128S07_Zk_Batch_31_Tube_07</v>
      </c>
      <c r="B266" s="70" t="str">
        <f>extraction!$D$14</f>
        <v>250128S07_Zk</v>
      </c>
      <c r="C266" t="s">
        <v>851</v>
      </c>
      <c r="D266" s="70" t="s">
        <v>86</v>
      </c>
      <c r="E266" s="70" t="s">
        <v>77</v>
      </c>
      <c r="F266" s="70" t="str">
        <f t="shared" si="4"/>
        <v>250128S07_Zk_d15N_1_Glu</v>
      </c>
      <c r="G266" s="125" t="s">
        <v>867</v>
      </c>
      <c r="H266" s="70">
        <v>1</v>
      </c>
      <c r="I266" s="122">
        <v>21.09</v>
      </c>
      <c r="J266" s="70" t="s">
        <v>76</v>
      </c>
      <c r="K266" s="70" t="s">
        <v>736</v>
      </c>
      <c r="R266" t="s">
        <v>849</v>
      </c>
      <c r="S266" t="s">
        <v>71</v>
      </c>
    </row>
    <row r="267" spans="1:19" x14ac:dyDescent="0.25">
      <c r="A267" s="70" t="str">
        <f>extraction!$C$14</f>
        <v>250128S07_Zk_Batch_31_Tube_07</v>
      </c>
      <c r="B267" s="70" t="str">
        <f>extraction!$D$14</f>
        <v>250128S07_Zk</v>
      </c>
      <c r="C267" s="127" t="s">
        <v>155</v>
      </c>
      <c r="D267" s="70" t="s">
        <v>87</v>
      </c>
      <c r="E267" s="70" t="s">
        <v>77</v>
      </c>
      <c r="F267" s="70" t="str">
        <f t="shared" si="4"/>
        <v>250128S07_Zk_d15N_1_Gly</v>
      </c>
      <c r="G267" s="125" t="s">
        <v>867</v>
      </c>
      <c r="H267" s="70">
        <v>1</v>
      </c>
      <c r="I267" s="122">
        <v>13.58</v>
      </c>
      <c r="J267" s="70" t="s">
        <v>76</v>
      </c>
      <c r="K267" s="70" t="s">
        <v>736</v>
      </c>
      <c r="R267" t="s">
        <v>849</v>
      </c>
      <c r="S267" t="s">
        <v>71</v>
      </c>
    </row>
    <row r="268" spans="1:19" x14ac:dyDescent="0.25">
      <c r="A268" s="70" t="str">
        <f>extraction!$C$14</f>
        <v>250128S07_Zk_Batch_31_Tube_07</v>
      </c>
      <c r="B268" s="70" t="str">
        <f>extraction!$D$14</f>
        <v>250128S07_Zk</v>
      </c>
      <c r="C268" t="s">
        <v>739</v>
      </c>
      <c r="D268" s="70" t="s">
        <v>850</v>
      </c>
      <c r="E268" s="70" t="s">
        <v>77</v>
      </c>
      <c r="F268" s="70" t="str">
        <f t="shared" si="4"/>
        <v>250128S07_Zk_d15N_1_Ile</v>
      </c>
      <c r="G268" s="125" t="s">
        <v>867</v>
      </c>
      <c r="H268" s="70">
        <v>1</v>
      </c>
      <c r="I268" s="122">
        <v>15.97</v>
      </c>
      <c r="J268" s="70" t="s">
        <v>76</v>
      </c>
      <c r="K268" s="70" t="s">
        <v>736</v>
      </c>
      <c r="R268" t="s">
        <v>849</v>
      </c>
      <c r="S268" t="s">
        <v>71</v>
      </c>
    </row>
    <row r="269" spans="1:19" x14ac:dyDescent="0.25">
      <c r="A269" s="70" t="str">
        <f>extraction!$C$14</f>
        <v>250128S07_Zk_Batch_31_Tube_07</v>
      </c>
      <c r="B269" s="70" t="str">
        <f>extraction!$D$14</f>
        <v>250128S07_Zk</v>
      </c>
      <c r="C269" t="s">
        <v>740</v>
      </c>
      <c r="D269" s="70" t="s">
        <v>88</v>
      </c>
      <c r="E269" s="70" t="s">
        <v>77</v>
      </c>
      <c r="F269" s="70" t="str">
        <f t="shared" si="4"/>
        <v>250128S07_Zk_d15N_1_Leu</v>
      </c>
      <c r="G269" s="125" t="s">
        <v>867</v>
      </c>
      <c r="H269" s="70">
        <v>1</v>
      </c>
      <c r="I269" s="122">
        <v>15.89</v>
      </c>
      <c r="J269" s="70" t="s">
        <v>76</v>
      </c>
      <c r="K269" s="70" t="s">
        <v>736</v>
      </c>
      <c r="R269" t="s">
        <v>849</v>
      </c>
      <c r="S269" t="s">
        <v>71</v>
      </c>
    </row>
    <row r="270" spans="1:19" x14ac:dyDescent="0.25">
      <c r="A270" s="70" t="str">
        <f>extraction!$C$14</f>
        <v>250128S07_Zk_Batch_31_Tube_07</v>
      </c>
      <c r="B270" s="70" t="str">
        <f>extraction!$D$14</f>
        <v>250128S07_Zk</v>
      </c>
      <c r="C270" t="s">
        <v>741</v>
      </c>
      <c r="D270" s="70" t="s">
        <v>89</v>
      </c>
      <c r="E270" s="70" t="s">
        <v>77</v>
      </c>
      <c r="F270" s="70" t="str">
        <f t="shared" si="4"/>
        <v>250128S07_Zk_d15N_1_Lys</v>
      </c>
      <c r="G270" s="125" t="s">
        <v>867</v>
      </c>
      <c r="H270" s="70">
        <v>1</v>
      </c>
      <c r="I270" s="122">
        <v>10.38</v>
      </c>
      <c r="J270" s="70" t="s">
        <v>76</v>
      </c>
      <c r="K270" s="70" t="s">
        <v>736</v>
      </c>
      <c r="R270" t="s">
        <v>849</v>
      </c>
      <c r="S270" t="s">
        <v>71</v>
      </c>
    </row>
    <row r="271" spans="1:19" x14ac:dyDescent="0.25">
      <c r="A271" s="70" t="str">
        <f>extraction!$C$14</f>
        <v>250128S07_Zk_Batch_31_Tube_07</v>
      </c>
      <c r="B271" s="70" t="str">
        <f>extraction!$D$14</f>
        <v>250128S07_Zk</v>
      </c>
      <c r="C271" t="s">
        <v>742</v>
      </c>
      <c r="D271" s="70" t="s">
        <v>852</v>
      </c>
      <c r="E271" s="70" t="s">
        <v>77</v>
      </c>
      <c r="F271" s="70" t="str">
        <f t="shared" si="4"/>
        <v>250128S07_Zk_d15N_1_NLeu</v>
      </c>
      <c r="G271" s="125" t="s">
        <v>867</v>
      </c>
      <c r="H271" s="70">
        <v>1</v>
      </c>
      <c r="I271" s="122">
        <v>-1.02</v>
      </c>
      <c r="J271" s="70" t="s">
        <v>76</v>
      </c>
      <c r="K271" s="70" t="s">
        <v>736</v>
      </c>
      <c r="R271" t="s">
        <v>849</v>
      </c>
      <c r="S271" t="s">
        <v>71</v>
      </c>
    </row>
    <row r="272" spans="1:19" x14ac:dyDescent="0.25">
      <c r="A272" s="70" t="str">
        <f>extraction!$C$14</f>
        <v>250128S07_Zk_Batch_31_Tube_07</v>
      </c>
      <c r="B272" s="70" t="str">
        <f>extraction!$D$14</f>
        <v>250128S07_Zk</v>
      </c>
      <c r="C272" t="s">
        <v>743</v>
      </c>
      <c r="D272" s="70" t="s">
        <v>90</v>
      </c>
      <c r="E272" s="70" t="s">
        <v>77</v>
      </c>
      <c r="F272" s="70" t="str">
        <f t="shared" si="4"/>
        <v>250128S07_Zk_d15N_1_Phe</v>
      </c>
      <c r="G272" s="125" t="s">
        <v>867</v>
      </c>
      <c r="H272" s="70">
        <v>1</v>
      </c>
      <c r="I272" s="122">
        <v>10.35</v>
      </c>
      <c r="J272" s="70" t="s">
        <v>76</v>
      </c>
      <c r="K272" s="70" t="s">
        <v>736</v>
      </c>
      <c r="R272" t="s">
        <v>849</v>
      </c>
      <c r="S272" t="s">
        <v>71</v>
      </c>
    </row>
    <row r="273" spans="1:19" x14ac:dyDescent="0.25">
      <c r="A273" s="70" t="str">
        <f>extraction!$C$14</f>
        <v>250128S07_Zk_Batch_31_Tube_07</v>
      </c>
      <c r="B273" s="70" t="str">
        <f>extraction!$D$14</f>
        <v>250128S07_Zk</v>
      </c>
      <c r="C273" t="s">
        <v>744</v>
      </c>
      <c r="D273" s="70" t="s">
        <v>91</v>
      </c>
      <c r="E273" s="70" t="s">
        <v>77</v>
      </c>
      <c r="F273" s="70" t="str">
        <f t="shared" si="4"/>
        <v>250128S07_Zk_d15N_1_Pro</v>
      </c>
      <c r="G273" s="125" t="s">
        <v>867</v>
      </c>
      <c r="H273" s="70">
        <v>1</v>
      </c>
      <c r="I273" s="122">
        <v>17.12</v>
      </c>
      <c r="J273" s="70" t="s">
        <v>76</v>
      </c>
      <c r="K273" s="70" t="s">
        <v>736</v>
      </c>
      <c r="R273" t="s">
        <v>849</v>
      </c>
      <c r="S273" t="s">
        <v>71</v>
      </c>
    </row>
    <row r="274" spans="1:19" x14ac:dyDescent="0.25">
      <c r="A274" s="70" t="str">
        <f>extraction!$C$14</f>
        <v>250128S07_Zk_Batch_31_Tube_07</v>
      </c>
      <c r="B274" s="70" t="str">
        <f>extraction!$D$14</f>
        <v>250128S07_Zk</v>
      </c>
      <c r="C274" t="s">
        <v>745</v>
      </c>
      <c r="D274" s="70" t="s">
        <v>92</v>
      </c>
      <c r="E274" s="70" t="s">
        <v>77</v>
      </c>
      <c r="F274" s="70" t="str">
        <f t="shared" si="4"/>
        <v>250128S07_Zk_d15N_1_Ser</v>
      </c>
      <c r="G274" s="125" t="s">
        <v>867</v>
      </c>
      <c r="H274" s="70">
        <v>1</v>
      </c>
      <c r="I274" s="122">
        <v>11.73</v>
      </c>
      <c r="J274" s="70" t="s">
        <v>76</v>
      </c>
      <c r="K274" s="70" t="s">
        <v>736</v>
      </c>
      <c r="R274" t="s">
        <v>849</v>
      </c>
      <c r="S274" t="s">
        <v>71</v>
      </c>
    </row>
    <row r="275" spans="1:19" x14ac:dyDescent="0.25">
      <c r="A275" s="70" t="str">
        <f>extraction!$C$14</f>
        <v>250128S07_Zk_Batch_31_Tube_07</v>
      </c>
      <c r="B275" s="70" t="str">
        <f>extraction!$D$14</f>
        <v>250128S07_Zk</v>
      </c>
      <c r="C275" t="s">
        <v>746</v>
      </c>
      <c r="D275" s="70" t="s">
        <v>93</v>
      </c>
      <c r="E275" s="70" t="s">
        <v>77</v>
      </c>
      <c r="F275" s="70" t="str">
        <f t="shared" si="4"/>
        <v>250128S07_Zk_d15N_1_Thr</v>
      </c>
      <c r="G275" s="125" t="s">
        <v>867</v>
      </c>
      <c r="H275" s="70">
        <v>1</v>
      </c>
      <c r="I275" s="122">
        <v>4.91</v>
      </c>
      <c r="J275" s="70" t="s">
        <v>76</v>
      </c>
      <c r="K275" s="70" t="s">
        <v>736</v>
      </c>
      <c r="R275" t="s">
        <v>849</v>
      </c>
      <c r="S275" t="s">
        <v>71</v>
      </c>
    </row>
    <row r="276" spans="1:19" x14ac:dyDescent="0.25">
      <c r="A276" s="70" t="str">
        <f>extraction!$C$14</f>
        <v>250128S07_Zk_Batch_31_Tube_07</v>
      </c>
      <c r="B276" s="70" t="str">
        <f>extraction!$D$14</f>
        <v>250128S07_Zk</v>
      </c>
      <c r="C276" t="s">
        <v>747</v>
      </c>
      <c r="D276" s="70" t="s">
        <v>94</v>
      </c>
      <c r="E276" s="70" t="s">
        <v>77</v>
      </c>
      <c r="F276" s="70" t="str">
        <f t="shared" si="4"/>
        <v>250128S07_Zk_d15N_1_Tyr</v>
      </c>
      <c r="G276" s="125" t="s">
        <v>867</v>
      </c>
      <c r="H276" s="70">
        <v>1</v>
      </c>
      <c r="I276" s="122">
        <v>12.02</v>
      </c>
      <c r="J276" s="70" t="s">
        <v>76</v>
      </c>
      <c r="K276" s="70" t="s">
        <v>736</v>
      </c>
      <c r="R276" t="s">
        <v>849</v>
      </c>
      <c r="S276" t="s">
        <v>71</v>
      </c>
    </row>
    <row r="277" spans="1:19" x14ac:dyDescent="0.25">
      <c r="A277" s="70" t="str">
        <f>extraction!$C$14</f>
        <v>250128S07_Zk_Batch_31_Tube_07</v>
      </c>
      <c r="B277" s="70" t="str">
        <f>extraction!$D$14</f>
        <v>250128S07_Zk</v>
      </c>
      <c r="C277" t="s">
        <v>774</v>
      </c>
      <c r="D277" s="70" t="s">
        <v>95</v>
      </c>
      <c r="E277" s="70" t="s">
        <v>77</v>
      </c>
      <c r="F277" s="70" t="str">
        <f t="shared" si="4"/>
        <v>250128S07_Zk_d15N_1_Val</v>
      </c>
      <c r="G277" s="125" t="s">
        <v>867</v>
      </c>
      <c r="H277" s="70">
        <v>1</v>
      </c>
      <c r="I277" s="122"/>
      <c r="J277" s="70" t="s">
        <v>76</v>
      </c>
      <c r="K277" s="70" t="s">
        <v>736</v>
      </c>
      <c r="R277" t="s">
        <v>849</v>
      </c>
      <c r="S277" t="s">
        <v>71</v>
      </c>
    </row>
    <row r="278" spans="1:19" x14ac:dyDescent="0.25">
      <c r="A278" s="70" t="str">
        <f>extraction!$C$14</f>
        <v>250128S07_Zk_Batch_31_Tube_07</v>
      </c>
      <c r="B278" s="70" t="str">
        <f>extraction!$D$14</f>
        <v>250128S07_Zk</v>
      </c>
      <c r="C278" t="s">
        <v>734</v>
      </c>
      <c r="D278" s="70" t="s">
        <v>84</v>
      </c>
      <c r="E278" s="70" t="s">
        <v>78</v>
      </c>
      <c r="F278" s="70" t="str">
        <f t="shared" si="4"/>
        <v>250128S07_Zk_area_1_Ala</v>
      </c>
      <c r="G278" s="125" t="s">
        <v>867</v>
      </c>
      <c r="H278" s="70">
        <v>1</v>
      </c>
      <c r="I278" s="122">
        <v>3.92</v>
      </c>
      <c r="K278" s="70" t="s">
        <v>736</v>
      </c>
      <c r="R278" t="s">
        <v>849</v>
      </c>
      <c r="S278" t="s">
        <v>71</v>
      </c>
    </row>
    <row r="279" spans="1:19" x14ac:dyDescent="0.25">
      <c r="A279" s="70" t="str">
        <f>extraction!$C$14</f>
        <v>250128S07_Zk_Batch_31_Tube_07</v>
      </c>
      <c r="B279" s="70" t="str">
        <f>extraction!$D$14</f>
        <v>250128S07_Zk</v>
      </c>
      <c r="C279" t="s">
        <v>738</v>
      </c>
      <c r="D279" s="70" t="s">
        <v>85</v>
      </c>
      <c r="E279" s="70" t="s">
        <v>78</v>
      </c>
      <c r="F279" s="70" t="str">
        <f t="shared" si="4"/>
        <v>250128S07_Zk_area_1_Asp</v>
      </c>
      <c r="G279" s="125" t="s">
        <v>867</v>
      </c>
      <c r="H279" s="70">
        <v>1</v>
      </c>
      <c r="I279" s="122">
        <v>8.31</v>
      </c>
      <c r="K279" s="70" t="s">
        <v>736</v>
      </c>
      <c r="R279" t="s">
        <v>849</v>
      </c>
      <c r="S279" t="s">
        <v>71</v>
      </c>
    </row>
    <row r="280" spans="1:19" x14ac:dyDescent="0.25">
      <c r="A280" s="70" t="str">
        <f>extraction!$C$14</f>
        <v>250128S07_Zk_Batch_31_Tube_07</v>
      </c>
      <c r="B280" s="70" t="str">
        <f>extraction!$D$14</f>
        <v>250128S07_Zk</v>
      </c>
      <c r="C280" t="s">
        <v>851</v>
      </c>
      <c r="D280" s="70" t="s">
        <v>86</v>
      </c>
      <c r="E280" s="70" t="s">
        <v>78</v>
      </c>
      <c r="F280" s="70" t="str">
        <f t="shared" si="4"/>
        <v>250128S07_Zk_area_1_Glu</v>
      </c>
      <c r="G280" s="125" t="s">
        <v>867</v>
      </c>
      <c r="H280" s="70">
        <v>1</v>
      </c>
      <c r="I280" s="122">
        <v>9.39</v>
      </c>
      <c r="K280" s="70" t="s">
        <v>736</v>
      </c>
      <c r="R280" t="s">
        <v>849</v>
      </c>
      <c r="S280" t="s">
        <v>71</v>
      </c>
    </row>
    <row r="281" spans="1:19" x14ac:dyDescent="0.25">
      <c r="A281" s="70" t="str">
        <f>extraction!$C$14</f>
        <v>250128S07_Zk_Batch_31_Tube_07</v>
      </c>
      <c r="B281" s="70" t="str">
        <f>extraction!$D$14</f>
        <v>250128S07_Zk</v>
      </c>
      <c r="C281" s="127" t="s">
        <v>155</v>
      </c>
      <c r="D281" s="70" t="s">
        <v>87</v>
      </c>
      <c r="E281" s="70" t="s">
        <v>78</v>
      </c>
      <c r="F281" s="70" t="str">
        <f t="shared" si="4"/>
        <v>250128S07_Zk_area_1_Gly</v>
      </c>
      <c r="G281" s="125" t="s">
        <v>867</v>
      </c>
      <c r="H281" s="70">
        <v>1</v>
      </c>
      <c r="I281" s="122">
        <v>4.16</v>
      </c>
      <c r="K281" s="70" t="s">
        <v>736</v>
      </c>
      <c r="R281" t="s">
        <v>849</v>
      </c>
      <c r="S281" t="s">
        <v>71</v>
      </c>
    </row>
    <row r="282" spans="1:19" x14ac:dyDescent="0.25">
      <c r="A282" s="70" t="str">
        <f>extraction!$C$14</f>
        <v>250128S07_Zk_Batch_31_Tube_07</v>
      </c>
      <c r="B282" s="70" t="str">
        <f>extraction!$D$14</f>
        <v>250128S07_Zk</v>
      </c>
      <c r="C282" t="s">
        <v>739</v>
      </c>
      <c r="D282" s="70" t="s">
        <v>850</v>
      </c>
      <c r="E282" s="70" t="s">
        <v>78</v>
      </c>
      <c r="F282" s="70" t="str">
        <f t="shared" si="4"/>
        <v>250128S07_Zk_area_1_Ile</v>
      </c>
      <c r="G282" s="125" t="s">
        <v>867</v>
      </c>
      <c r="H282" s="70">
        <v>1</v>
      </c>
      <c r="I282" s="122">
        <v>1.63</v>
      </c>
      <c r="K282" s="70" t="s">
        <v>736</v>
      </c>
      <c r="R282" t="s">
        <v>849</v>
      </c>
      <c r="S282" t="s">
        <v>71</v>
      </c>
    </row>
    <row r="283" spans="1:19" x14ac:dyDescent="0.25">
      <c r="A283" s="70" t="str">
        <f>extraction!$C$14</f>
        <v>250128S07_Zk_Batch_31_Tube_07</v>
      </c>
      <c r="B283" s="70" t="str">
        <f>extraction!$D$14</f>
        <v>250128S07_Zk</v>
      </c>
      <c r="C283" t="s">
        <v>740</v>
      </c>
      <c r="D283" s="70" t="s">
        <v>88</v>
      </c>
      <c r="E283" s="70" t="s">
        <v>78</v>
      </c>
      <c r="F283" s="70" t="str">
        <f t="shared" si="4"/>
        <v>250128S07_Zk_area_1_Leu</v>
      </c>
      <c r="G283" s="125" t="s">
        <v>867</v>
      </c>
      <c r="H283" s="70">
        <v>1</v>
      </c>
      <c r="I283" s="122">
        <v>4.99</v>
      </c>
      <c r="K283" s="70" t="s">
        <v>736</v>
      </c>
      <c r="R283" t="s">
        <v>849</v>
      </c>
      <c r="S283" t="s">
        <v>71</v>
      </c>
    </row>
    <row r="284" spans="1:19" x14ac:dyDescent="0.25">
      <c r="A284" s="70" t="str">
        <f>extraction!$C$14</f>
        <v>250128S07_Zk_Batch_31_Tube_07</v>
      </c>
      <c r="B284" s="70" t="str">
        <f>extraction!$D$14</f>
        <v>250128S07_Zk</v>
      </c>
      <c r="C284" t="s">
        <v>741</v>
      </c>
      <c r="D284" s="70" t="s">
        <v>89</v>
      </c>
      <c r="E284" s="70" t="s">
        <v>78</v>
      </c>
      <c r="F284" s="70" t="str">
        <f t="shared" si="4"/>
        <v>250128S07_Zk_area_1_Lys</v>
      </c>
      <c r="G284" s="125" t="s">
        <v>867</v>
      </c>
      <c r="H284" s="70">
        <v>1</v>
      </c>
      <c r="I284" s="122">
        <v>5.17</v>
      </c>
      <c r="K284" s="70" t="s">
        <v>736</v>
      </c>
      <c r="R284" t="s">
        <v>849</v>
      </c>
      <c r="S284" t="s">
        <v>71</v>
      </c>
    </row>
    <row r="285" spans="1:19" x14ac:dyDescent="0.25">
      <c r="A285" s="70" t="str">
        <f>extraction!$C$14</f>
        <v>250128S07_Zk_Batch_31_Tube_07</v>
      </c>
      <c r="B285" s="70" t="str">
        <f>extraction!$D$14</f>
        <v>250128S07_Zk</v>
      </c>
      <c r="C285" t="s">
        <v>742</v>
      </c>
      <c r="D285" s="70" t="s">
        <v>852</v>
      </c>
      <c r="E285" s="70" t="s">
        <v>78</v>
      </c>
      <c r="F285" s="70" t="str">
        <f t="shared" si="4"/>
        <v>250128S07_Zk_area_1_NLeu</v>
      </c>
      <c r="G285" s="125" t="s">
        <v>867</v>
      </c>
      <c r="H285" s="70">
        <v>1</v>
      </c>
      <c r="I285" s="122">
        <v>39.71</v>
      </c>
      <c r="K285" s="70" t="s">
        <v>736</v>
      </c>
      <c r="R285" t="s">
        <v>849</v>
      </c>
      <c r="S285" t="s">
        <v>71</v>
      </c>
    </row>
    <row r="286" spans="1:19" x14ac:dyDescent="0.25">
      <c r="A286" s="70" t="str">
        <f>extraction!$C$14</f>
        <v>250128S07_Zk_Batch_31_Tube_07</v>
      </c>
      <c r="B286" s="70" t="str">
        <f>extraction!$D$14</f>
        <v>250128S07_Zk</v>
      </c>
      <c r="C286" t="s">
        <v>743</v>
      </c>
      <c r="D286" s="70" t="s">
        <v>90</v>
      </c>
      <c r="E286" s="70" t="s">
        <v>78</v>
      </c>
      <c r="F286" s="70" t="str">
        <f t="shared" si="4"/>
        <v>250128S07_Zk_area_1_Phe</v>
      </c>
      <c r="G286" s="125" t="s">
        <v>867</v>
      </c>
      <c r="H286" s="70">
        <v>1</v>
      </c>
      <c r="I286" s="122">
        <v>1.87</v>
      </c>
      <c r="K286" s="70" t="s">
        <v>736</v>
      </c>
      <c r="R286" t="s">
        <v>849</v>
      </c>
      <c r="S286" t="s">
        <v>71</v>
      </c>
    </row>
    <row r="287" spans="1:19" x14ac:dyDescent="0.25">
      <c r="A287" s="70" t="str">
        <f>extraction!$C$14</f>
        <v>250128S07_Zk_Batch_31_Tube_07</v>
      </c>
      <c r="B287" s="70" t="str">
        <f>extraction!$D$14</f>
        <v>250128S07_Zk</v>
      </c>
      <c r="C287" t="s">
        <v>744</v>
      </c>
      <c r="D287" s="70" t="s">
        <v>91</v>
      </c>
      <c r="E287" s="70" t="s">
        <v>78</v>
      </c>
      <c r="F287" s="70" t="str">
        <f t="shared" si="4"/>
        <v>250128S07_Zk_area_1_Pro</v>
      </c>
      <c r="G287" s="125" t="s">
        <v>867</v>
      </c>
      <c r="H287" s="70">
        <v>1</v>
      </c>
      <c r="I287" s="122">
        <v>5.31</v>
      </c>
      <c r="K287" s="70" t="s">
        <v>736</v>
      </c>
      <c r="R287" t="s">
        <v>849</v>
      </c>
      <c r="S287" t="s">
        <v>71</v>
      </c>
    </row>
    <row r="288" spans="1:19" x14ac:dyDescent="0.25">
      <c r="A288" s="70" t="str">
        <f>extraction!$C$14</f>
        <v>250128S07_Zk_Batch_31_Tube_07</v>
      </c>
      <c r="B288" s="70" t="str">
        <f>extraction!$D$14</f>
        <v>250128S07_Zk</v>
      </c>
      <c r="C288" t="s">
        <v>745</v>
      </c>
      <c r="D288" s="70" t="s">
        <v>92</v>
      </c>
      <c r="E288" s="70" t="s">
        <v>78</v>
      </c>
      <c r="F288" s="70" t="str">
        <f t="shared" si="4"/>
        <v>250128S07_Zk_area_1_Ser</v>
      </c>
      <c r="G288" s="125" t="s">
        <v>867</v>
      </c>
      <c r="H288" s="70">
        <v>1</v>
      </c>
      <c r="I288" s="122">
        <v>3.41</v>
      </c>
      <c r="K288" s="70" t="s">
        <v>736</v>
      </c>
      <c r="R288" t="s">
        <v>849</v>
      </c>
      <c r="S288" t="s">
        <v>71</v>
      </c>
    </row>
    <row r="289" spans="1:19" x14ac:dyDescent="0.25">
      <c r="A289" s="70" t="str">
        <f>extraction!$C$14</f>
        <v>250128S07_Zk_Batch_31_Tube_07</v>
      </c>
      <c r="B289" s="70" t="str">
        <f>extraction!$D$14</f>
        <v>250128S07_Zk</v>
      </c>
      <c r="C289" t="s">
        <v>746</v>
      </c>
      <c r="D289" s="70" t="s">
        <v>93</v>
      </c>
      <c r="E289" s="70" t="s">
        <v>78</v>
      </c>
      <c r="F289" s="70" t="str">
        <f t="shared" si="4"/>
        <v>250128S07_Zk_area_1_Thr</v>
      </c>
      <c r="G289" s="125" t="s">
        <v>867</v>
      </c>
      <c r="H289" s="70">
        <v>1</v>
      </c>
      <c r="I289" s="122">
        <v>3.15</v>
      </c>
      <c r="K289" s="70" t="s">
        <v>736</v>
      </c>
      <c r="R289" t="s">
        <v>849</v>
      </c>
      <c r="S289" t="s">
        <v>71</v>
      </c>
    </row>
    <row r="290" spans="1:19" x14ac:dyDescent="0.25">
      <c r="A290" s="70" t="str">
        <f>extraction!$C$14</f>
        <v>250128S07_Zk_Batch_31_Tube_07</v>
      </c>
      <c r="B290" s="70" t="str">
        <f>extraction!$D$14</f>
        <v>250128S07_Zk</v>
      </c>
      <c r="C290" t="s">
        <v>747</v>
      </c>
      <c r="D290" s="70" t="s">
        <v>94</v>
      </c>
      <c r="E290" s="70" t="s">
        <v>78</v>
      </c>
      <c r="F290" s="70" t="str">
        <f t="shared" si="4"/>
        <v>250128S07_Zk_area_1_Tyr</v>
      </c>
      <c r="G290" s="125" t="s">
        <v>867</v>
      </c>
      <c r="H290" s="70">
        <v>1</v>
      </c>
      <c r="I290" s="122">
        <v>1.06</v>
      </c>
      <c r="K290" s="70" t="s">
        <v>736</v>
      </c>
      <c r="R290" t="s">
        <v>849</v>
      </c>
      <c r="S290" t="s">
        <v>71</v>
      </c>
    </row>
    <row r="291" spans="1:19" x14ac:dyDescent="0.25">
      <c r="A291" s="70" t="str">
        <f>extraction!$C$14</f>
        <v>250128S07_Zk_Batch_31_Tube_07</v>
      </c>
      <c r="B291" s="70" t="str">
        <f>extraction!$D$14</f>
        <v>250128S07_Zk</v>
      </c>
      <c r="C291" t="s">
        <v>774</v>
      </c>
      <c r="D291" s="70" t="s">
        <v>95</v>
      </c>
      <c r="E291" s="70" t="s">
        <v>78</v>
      </c>
      <c r="F291" s="70" t="str">
        <f t="shared" si="4"/>
        <v>250128S07_Zk_area_1_Val</v>
      </c>
      <c r="G291" s="125" t="s">
        <v>867</v>
      </c>
      <c r="H291" s="70">
        <v>1</v>
      </c>
      <c r="I291" s="122"/>
      <c r="K291" s="70" t="s">
        <v>736</v>
      </c>
      <c r="R291" t="s">
        <v>849</v>
      </c>
      <c r="S291" t="s">
        <v>71</v>
      </c>
    </row>
    <row r="292" spans="1:19" x14ac:dyDescent="0.25">
      <c r="C292"/>
    </row>
    <row r="293" spans="1:19" x14ac:dyDescent="0.25">
      <c r="A293" s="70" t="str">
        <f>extraction!$C$14</f>
        <v>250128S07_Zk_Batch_31_Tube_07</v>
      </c>
      <c r="B293" s="70" t="str">
        <f>extraction!$D$14</f>
        <v>250128S07_Zk</v>
      </c>
      <c r="C293" t="s">
        <v>734</v>
      </c>
      <c r="D293" s="70" t="s">
        <v>84</v>
      </c>
      <c r="E293" s="70" t="s">
        <v>77</v>
      </c>
      <c r="F293" s="70" t="str">
        <f t="shared" si="4"/>
        <v>250128S07_Zk_d15N_2_Ala</v>
      </c>
      <c r="G293" s="125" t="s">
        <v>859</v>
      </c>
      <c r="H293" s="70">
        <v>2</v>
      </c>
      <c r="I293" s="122">
        <v>20.87</v>
      </c>
      <c r="J293" s="70" t="s">
        <v>76</v>
      </c>
      <c r="K293" s="70" t="s">
        <v>736</v>
      </c>
      <c r="R293" t="s">
        <v>849</v>
      </c>
      <c r="S293" t="s">
        <v>71</v>
      </c>
    </row>
    <row r="294" spans="1:19" x14ac:dyDescent="0.25">
      <c r="A294" s="70" t="str">
        <f>extraction!$C$14</f>
        <v>250128S07_Zk_Batch_31_Tube_07</v>
      </c>
      <c r="B294" s="70" t="str">
        <f>extraction!$D$14</f>
        <v>250128S07_Zk</v>
      </c>
      <c r="C294" t="s">
        <v>738</v>
      </c>
      <c r="D294" s="70" t="s">
        <v>85</v>
      </c>
      <c r="E294" s="70" t="s">
        <v>77</v>
      </c>
      <c r="F294" s="70" t="str">
        <f t="shared" si="4"/>
        <v>250128S07_Zk_d15N_2_Asp</v>
      </c>
      <c r="G294" s="125" t="s">
        <v>859</v>
      </c>
      <c r="H294" s="70">
        <v>2</v>
      </c>
      <c r="I294" s="122">
        <v>17.03</v>
      </c>
      <c r="J294" s="70" t="s">
        <v>76</v>
      </c>
      <c r="K294" s="70" t="s">
        <v>736</v>
      </c>
      <c r="R294" t="s">
        <v>849</v>
      </c>
      <c r="S294" t="s">
        <v>71</v>
      </c>
    </row>
    <row r="295" spans="1:19" x14ac:dyDescent="0.25">
      <c r="A295" s="70" t="str">
        <f>extraction!$C$14</f>
        <v>250128S07_Zk_Batch_31_Tube_07</v>
      </c>
      <c r="B295" s="70" t="str">
        <f>extraction!$D$14</f>
        <v>250128S07_Zk</v>
      </c>
      <c r="C295" t="s">
        <v>851</v>
      </c>
      <c r="D295" s="70" t="s">
        <v>86</v>
      </c>
      <c r="E295" s="70" t="s">
        <v>77</v>
      </c>
      <c r="F295" s="70" t="str">
        <f t="shared" si="4"/>
        <v>250128S07_Zk_d15N_2_Glu</v>
      </c>
      <c r="G295" s="125" t="s">
        <v>859</v>
      </c>
      <c r="H295" s="70">
        <v>2</v>
      </c>
      <c r="I295" s="122">
        <v>19.649999999999999</v>
      </c>
      <c r="J295" s="70" t="s">
        <v>76</v>
      </c>
      <c r="K295" s="70" t="s">
        <v>736</v>
      </c>
      <c r="R295" t="s">
        <v>849</v>
      </c>
      <c r="S295" t="s">
        <v>71</v>
      </c>
    </row>
    <row r="296" spans="1:19" x14ac:dyDescent="0.25">
      <c r="A296" s="70" t="str">
        <f>extraction!$C$14</f>
        <v>250128S07_Zk_Batch_31_Tube_07</v>
      </c>
      <c r="B296" s="70" t="str">
        <f>extraction!$D$14</f>
        <v>250128S07_Zk</v>
      </c>
      <c r="C296" s="127" t="s">
        <v>155</v>
      </c>
      <c r="D296" s="70" t="s">
        <v>87</v>
      </c>
      <c r="E296" s="70" t="s">
        <v>77</v>
      </c>
      <c r="F296" s="70" t="str">
        <f t="shared" si="4"/>
        <v>250128S07_Zk_d15N_2_Gly</v>
      </c>
      <c r="G296" s="125" t="s">
        <v>859</v>
      </c>
      <c r="H296" s="70">
        <v>2</v>
      </c>
      <c r="I296" s="122">
        <v>12.71</v>
      </c>
      <c r="J296" s="70" t="s">
        <v>76</v>
      </c>
      <c r="K296" s="70" t="s">
        <v>736</v>
      </c>
      <c r="R296" t="s">
        <v>849</v>
      </c>
      <c r="S296" t="s">
        <v>71</v>
      </c>
    </row>
    <row r="297" spans="1:19" x14ac:dyDescent="0.25">
      <c r="A297" s="70" t="str">
        <f>extraction!$C$14</f>
        <v>250128S07_Zk_Batch_31_Tube_07</v>
      </c>
      <c r="B297" s="70" t="str">
        <f>extraction!$D$14</f>
        <v>250128S07_Zk</v>
      </c>
      <c r="C297" t="s">
        <v>739</v>
      </c>
      <c r="D297" s="70" t="s">
        <v>850</v>
      </c>
      <c r="E297" s="70" t="s">
        <v>77</v>
      </c>
      <c r="F297" s="70" t="str">
        <f t="shared" si="4"/>
        <v>250128S07_Zk_d15N_2_Ile</v>
      </c>
      <c r="G297" s="125" t="s">
        <v>859</v>
      </c>
      <c r="H297" s="70">
        <v>2</v>
      </c>
      <c r="I297" s="122">
        <v>16.190000000000001</v>
      </c>
      <c r="J297" s="70" t="s">
        <v>76</v>
      </c>
      <c r="K297" s="70" t="s">
        <v>736</v>
      </c>
      <c r="R297" t="s">
        <v>849</v>
      </c>
      <c r="S297" t="s">
        <v>71</v>
      </c>
    </row>
    <row r="298" spans="1:19" x14ac:dyDescent="0.25">
      <c r="A298" s="70" t="str">
        <f>extraction!$C$14</f>
        <v>250128S07_Zk_Batch_31_Tube_07</v>
      </c>
      <c r="B298" s="70" t="str">
        <f>extraction!$D$14</f>
        <v>250128S07_Zk</v>
      </c>
      <c r="C298" t="s">
        <v>740</v>
      </c>
      <c r="D298" s="70" t="s">
        <v>88</v>
      </c>
      <c r="E298" s="70" t="s">
        <v>77</v>
      </c>
      <c r="F298" s="70" t="str">
        <f t="shared" si="4"/>
        <v>250128S07_Zk_d15N_2_Leu</v>
      </c>
      <c r="G298" s="125" t="s">
        <v>859</v>
      </c>
      <c r="H298" s="70">
        <v>2</v>
      </c>
      <c r="I298" s="122">
        <v>15.61</v>
      </c>
      <c r="J298" s="70" t="s">
        <v>76</v>
      </c>
      <c r="K298" s="70" t="s">
        <v>736</v>
      </c>
      <c r="R298" t="s">
        <v>849</v>
      </c>
      <c r="S298" t="s">
        <v>71</v>
      </c>
    </row>
    <row r="299" spans="1:19" x14ac:dyDescent="0.25">
      <c r="A299" s="70" t="str">
        <f>extraction!$C$14</f>
        <v>250128S07_Zk_Batch_31_Tube_07</v>
      </c>
      <c r="B299" s="70" t="str">
        <f>extraction!$D$14</f>
        <v>250128S07_Zk</v>
      </c>
      <c r="C299" t="s">
        <v>741</v>
      </c>
      <c r="D299" s="70" t="s">
        <v>89</v>
      </c>
      <c r="E299" s="70" t="s">
        <v>77</v>
      </c>
      <c r="F299" s="70" t="str">
        <f t="shared" si="4"/>
        <v>250128S07_Zk_d15N_2_Lys</v>
      </c>
      <c r="G299" s="125" t="s">
        <v>859</v>
      </c>
      <c r="H299" s="70">
        <v>2</v>
      </c>
      <c r="I299" s="122">
        <v>9.7799999999999994</v>
      </c>
      <c r="J299" s="70" t="s">
        <v>76</v>
      </c>
      <c r="K299" s="70" t="s">
        <v>736</v>
      </c>
      <c r="R299" t="s">
        <v>849</v>
      </c>
      <c r="S299" t="s">
        <v>71</v>
      </c>
    </row>
    <row r="300" spans="1:19" x14ac:dyDescent="0.25">
      <c r="A300" s="70" t="str">
        <f>extraction!$C$14</f>
        <v>250128S07_Zk_Batch_31_Tube_07</v>
      </c>
      <c r="B300" s="70" t="str">
        <f>extraction!$D$14</f>
        <v>250128S07_Zk</v>
      </c>
      <c r="C300" t="s">
        <v>742</v>
      </c>
      <c r="D300" s="70" t="s">
        <v>852</v>
      </c>
      <c r="E300" s="70" t="s">
        <v>77</v>
      </c>
      <c r="F300" s="70" t="str">
        <f t="shared" si="4"/>
        <v>250128S07_Zk_d15N_2_NLeu</v>
      </c>
      <c r="G300" s="125" t="s">
        <v>859</v>
      </c>
      <c r="H300" s="70">
        <v>2</v>
      </c>
      <c r="I300" s="122">
        <v>-1.97</v>
      </c>
      <c r="J300" s="70" t="s">
        <v>76</v>
      </c>
      <c r="K300" s="70" t="s">
        <v>736</v>
      </c>
      <c r="R300" t="s">
        <v>849</v>
      </c>
      <c r="S300" t="s">
        <v>71</v>
      </c>
    </row>
    <row r="301" spans="1:19" x14ac:dyDescent="0.25">
      <c r="A301" s="70" t="str">
        <f>extraction!$C$14</f>
        <v>250128S07_Zk_Batch_31_Tube_07</v>
      </c>
      <c r="B301" s="70" t="str">
        <f>extraction!$D$14</f>
        <v>250128S07_Zk</v>
      </c>
      <c r="C301" t="s">
        <v>743</v>
      </c>
      <c r="D301" s="70" t="s">
        <v>90</v>
      </c>
      <c r="E301" s="70" t="s">
        <v>77</v>
      </c>
      <c r="F301" s="70" t="str">
        <f t="shared" si="4"/>
        <v>250128S07_Zk_d15N_2_Phe</v>
      </c>
      <c r="G301" s="125" t="s">
        <v>859</v>
      </c>
      <c r="H301" s="70">
        <v>2</v>
      </c>
      <c r="I301" s="122">
        <v>8.23</v>
      </c>
      <c r="J301" s="70" t="s">
        <v>76</v>
      </c>
      <c r="K301" s="70" t="s">
        <v>736</v>
      </c>
      <c r="R301" t="s">
        <v>849</v>
      </c>
      <c r="S301" t="s">
        <v>71</v>
      </c>
    </row>
    <row r="302" spans="1:19" x14ac:dyDescent="0.25">
      <c r="A302" s="70" t="str">
        <f>extraction!$C$14</f>
        <v>250128S07_Zk_Batch_31_Tube_07</v>
      </c>
      <c r="B302" s="70" t="str">
        <f>extraction!$D$14</f>
        <v>250128S07_Zk</v>
      </c>
      <c r="C302" t="s">
        <v>744</v>
      </c>
      <c r="D302" s="70" t="s">
        <v>91</v>
      </c>
      <c r="E302" s="70" t="s">
        <v>77</v>
      </c>
      <c r="F302" s="70" t="str">
        <f t="shared" si="4"/>
        <v>250128S07_Zk_d15N_2_Pro</v>
      </c>
      <c r="G302" s="125" t="s">
        <v>859</v>
      </c>
      <c r="H302" s="70">
        <v>2</v>
      </c>
      <c r="I302" s="122">
        <v>16.010000000000002</v>
      </c>
      <c r="J302" s="70" t="s">
        <v>76</v>
      </c>
      <c r="K302" s="70" t="s">
        <v>736</v>
      </c>
      <c r="R302" t="s">
        <v>849</v>
      </c>
      <c r="S302" t="s">
        <v>71</v>
      </c>
    </row>
    <row r="303" spans="1:19" x14ac:dyDescent="0.25">
      <c r="A303" s="70" t="str">
        <f>extraction!$C$14</f>
        <v>250128S07_Zk_Batch_31_Tube_07</v>
      </c>
      <c r="B303" s="70" t="str">
        <f>extraction!$D$14</f>
        <v>250128S07_Zk</v>
      </c>
      <c r="C303" t="s">
        <v>745</v>
      </c>
      <c r="D303" s="70" t="s">
        <v>92</v>
      </c>
      <c r="E303" s="70" t="s">
        <v>77</v>
      </c>
      <c r="F303" s="70" t="str">
        <f t="shared" si="4"/>
        <v>250128S07_Zk_d15N_2_Ser</v>
      </c>
      <c r="G303" s="125" t="s">
        <v>859</v>
      </c>
      <c r="H303" s="70">
        <v>2</v>
      </c>
      <c r="I303" s="122">
        <v>11.61</v>
      </c>
      <c r="J303" s="70" t="s">
        <v>76</v>
      </c>
      <c r="K303" s="70" t="s">
        <v>736</v>
      </c>
      <c r="R303" t="s">
        <v>849</v>
      </c>
      <c r="S303" t="s">
        <v>71</v>
      </c>
    </row>
    <row r="304" spans="1:19" x14ac:dyDescent="0.25">
      <c r="A304" s="70" t="str">
        <f>extraction!$C$14</f>
        <v>250128S07_Zk_Batch_31_Tube_07</v>
      </c>
      <c r="B304" s="70" t="str">
        <f>extraction!$D$14</f>
        <v>250128S07_Zk</v>
      </c>
      <c r="C304" t="s">
        <v>746</v>
      </c>
      <c r="D304" s="70" t="s">
        <v>93</v>
      </c>
      <c r="E304" s="70" t="s">
        <v>77</v>
      </c>
      <c r="F304" s="70" t="str">
        <f t="shared" si="4"/>
        <v>250128S07_Zk_d15N_2_Thr</v>
      </c>
      <c r="G304" s="125" t="s">
        <v>859</v>
      </c>
      <c r="H304" s="70">
        <v>2</v>
      </c>
      <c r="I304" s="122">
        <v>4.5999999999999996</v>
      </c>
      <c r="J304" s="70" t="s">
        <v>76</v>
      </c>
      <c r="K304" s="70" t="s">
        <v>736</v>
      </c>
      <c r="R304" t="s">
        <v>849</v>
      </c>
      <c r="S304" t="s">
        <v>71</v>
      </c>
    </row>
    <row r="305" spans="1:19" x14ac:dyDescent="0.25">
      <c r="A305" s="70" t="str">
        <f>extraction!$C$14</f>
        <v>250128S07_Zk_Batch_31_Tube_07</v>
      </c>
      <c r="B305" s="70" t="str">
        <f>extraction!$D$14</f>
        <v>250128S07_Zk</v>
      </c>
      <c r="C305" t="s">
        <v>747</v>
      </c>
      <c r="D305" s="70" t="s">
        <v>94</v>
      </c>
      <c r="E305" s="70" t="s">
        <v>77</v>
      </c>
      <c r="F305" s="70" t="str">
        <f t="shared" si="4"/>
        <v>250128S07_Zk_d15N_2_Tyr</v>
      </c>
      <c r="G305" s="125" t="s">
        <v>859</v>
      </c>
      <c r="H305" s="70">
        <v>2</v>
      </c>
      <c r="I305" s="122">
        <v>12.01</v>
      </c>
      <c r="J305" s="70" t="s">
        <v>76</v>
      </c>
      <c r="K305" s="70" t="s">
        <v>736</v>
      </c>
      <c r="R305" t="s">
        <v>849</v>
      </c>
      <c r="S305" t="s">
        <v>71</v>
      </c>
    </row>
    <row r="306" spans="1:19" x14ac:dyDescent="0.25">
      <c r="A306" s="70" t="str">
        <f>extraction!$C$14</f>
        <v>250128S07_Zk_Batch_31_Tube_07</v>
      </c>
      <c r="B306" s="70" t="str">
        <f>extraction!$D$14</f>
        <v>250128S07_Zk</v>
      </c>
      <c r="C306" t="s">
        <v>774</v>
      </c>
      <c r="D306" s="70" t="s">
        <v>95</v>
      </c>
      <c r="E306" s="70" t="s">
        <v>77</v>
      </c>
      <c r="F306" s="70" t="str">
        <f t="shared" si="4"/>
        <v>250128S07_Zk_d15N_2_Val</v>
      </c>
      <c r="G306" s="125" t="s">
        <v>859</v>
      </c>
      <c r="H306" s="70">
        <v>2</v>
      </c>
      <c r="I306" s="122"/>
      <c r="J306" s="70" t="s">
        <v>76</v>
      </c>
      <c r="K306" s="70" t="s">
        <v>736</v>
      </c>
      <c r="R306" t="s">
        <v>849</v>
      </c>
      <c r="S306" t="s">
        <v>71</v>
      </c>
    </row>
    <row r="307" spans="1:19" x14ac:dyDescent="0.25">
      <c r="A307" s="70" t="str">
        <f>extraction!$C$14</f>
        <v>250128S07_Zk_Batch_31_Tube_07</v>
      </c>
      <c r="B307" s="70" t="str">
        <f>extraction!$D$14</f>
        <v>250128S07_Zk</v>
      </c>
      <c r="C307" t="s">
        <v>734</v>
      </c>
      <c r="D307" s="70" t="s">
        <v>84</v>
      </c>
      <c r="E307" s="70" t="s">
        <v>78</v>
      </c>
      <c r="F307" s="70" t="str">
        <f t="shared" si="4"/>
        <v>250128S07_Zk_area_2_Ala</v>
      </c>
      <c r="G307" s="125" t="s">
        <v>859</v>
      </c>
      <c r="H307" s="70">
        <v>2</v>
      </c>
      <c r="I307" s="122">
        <v>5.35</v>
      </c>
      <c r="K307" s="70" t="s">
        <v>736</v>
      </c>
      <c r="R307" t="s">
        <v>849</v>
      </c>
      <c r="S307" t="s">
        <v>71</v>
      </c>
    </row>
    <row r="308" spans="1:19" x14ac:dyDescent="0.25">
      <c r="A308" s="70" t="str">
        <f>extraction!$C$14</f>
        <v>250128S07_Zk_Batch_31_Tube_07</v>
      </c>
      <c r="B308" s="70" t="str">
        <f>extraction!$D$14</f>
        <v>250128S07_Zk</v>
      </c>
      <c r="C308" t="s">
        <v>738</v>
      </c>
      <c r="D308" s="70" t="s">
        <v>85</v>
      </c>
      <c r="E308" s="70" t="s">
        <v>78</v>
      </c>
      <c r="F308" s="70" t="str">
        <f t="shared" si="4"/>
        <v>250128S07_Zk_area_2_Asp</v>
      </c>
      <c r="G308" s="125" t="s">
        <v>859</v>
      </c>
      <c r="H308" s="70">
        <v>2</v>
      </c>
      <c r="I308" s="122">
        <v>10.130000000000001</v>
      </c>
      <c r="K308" s="70" t="s">
        <v>736</v>
      </c>
      <c r="R308" t="s">
        <v>849</v>
      </c>
      <c r="S308" t="s">
        <v>71</v>
      </c>
    </row>
    <row r="309" spans="1:19" x14ac:dyDescent="0.25">
      <c r="A309" s="70" t="str">
        <f>extraction!$C$14</f>
        <v>250128S07_Zk_Batch_31_Tube_07</v>
      </c>
      <c r="B309" s="70" t="str">
        <f>extraction!$D$14</f>
        <v>250128S07_Zk</v>
      </c>
      <c r="C309" t="s">
        <v>851</v>
      </c>
      <c r="D309" s="70" t="s">
        <v>86</v>
      </c>
      <c r="E309" s="70" t="s">
        <v>78</v>
      </c>
      <c r="F309" s="70" t="str">
        <f t="shared" si="4"/>
        <v>250128S07_Zk_area_2_Glu</v>
      </c>
      <c r="G309" s="125" t="s">
        <v>859</v>
      </c>
      <c r="H309" s="70">
        <v>2</v>
      </c>
      <c r="I309" s="122">
        <v>11.86</v>
      </c>
      <c r="K309" s="70" t="s">
        <v>736</v>
      </c>
      <c r="R309" t="s">
        <v>849</v>
      </c>
      <c r="S309" t="s">
        <v>71</v>
      </c>
    </row>
    <row r="310" spans="1:19" x14ac:dyDescent="0.25">
      <c r="A310" s="70" t="str">
        <f>extraction!$C$14</f>
        <v>250128S07_Zk_Batch_31_Tube_07</v>
      </c>
      <c r="B310" s="70" t="str">
        <f>extraction!$D$14</f>
        <v>250128S07_Zk</v>
      </c>
      <c r="C310" s="127" t="s">
        <v>155</v>
      </c>
      <c r="D310" s="70" t="s">
        <v>87</v>
      </c>
      <c r="E310" s="70" t="s">
        <v>78</v>
      </c>
      <c r="F310" s="70" t="str">
        <f t="shared" si="4"/>
        <v>250128S07_Zk_area_2_Gly</v>
      </c>
      <c r="G310" s="125" t="s">
        <v>859</v>
      </c>
      <c r="H310" s="70">
        <v>2</v>
      </c>
      <c r="I310" s="122">
        <v>6.03</v>
      </c>
      <c r="K310" s="70" t="s">
        <v>736</v>
      </c>
      <c r="R310" t="s">
        <v>849</v>
      </c>
      <c r="S310" t="s">
        <v>71</v>
      </c>
    </row>
    <row r="311" spans="1:19" x14ac:dyDescent="0.25">
      <c r="A311" s="70" t="str">
        <f>extraction!$C$14</f>
        <v>250128S07_Zk_Batch_31_Tube_07</v>
      </c>
      <c r="B311" s="70" t="str">
        <f>extraction!$D$14</f>
        <v>250128S07_Zk</v>
      </c>
      <c r="C311" t="s">
        <v>739</v>
      </c>
      <c r="D311" s="70" t="s">
        <v>850</v>
      </c>
      <c r="E311" s="70" t="s">
        <v>78</v>
      </c>
      <c r="F311" s="70" t="str">
        <f t="shared" si="4"/>
        <v>250128S07_Zk_area_2_Ile</v>
      </c>
      <c r="G311" s="125" t="s">
        <v>859</v>
      </c>
      <c r="H311" s="70">
        <v>2</v>
      </c>
      <c r="I311" s="122">
        <v>1.91</v>
      </c>
      <c r="K311" s="70" t="s">
        <v>736</v>
      </c>
      <c r="R311" t="s">
        <v>849</v>
      </c>
      <c r="S311" t="s">
        <v>71</v>
      </c>
    </row>
    <row r="312" spans="1:19" x14ac:dyDescent="0.25">
      <c r="A312" s="70" t="str">
        <f>extraction!$C$14</f>
        <v>250128S07_Zk_Batch_31_Tube_07</v>
      </c>
      <c r="B312" s="70" t="str">
        <f>extraction!$D$14</f>
        <v>250128S07_Zk</v>
      </c>
      <c r="C312" t="s">
        <v>740</v>
      </c>
      <c r="D312" s="70" t="s">
        <v>88</v>
      </c>
      <c r="E312" s="70" t="s">
        <v>78</v>
      </c>
      <c r="F312" s="70" t="str">
        <f t="shared" si="4"/>
        <v>250128S07_Zk_area_2_Leu</v>
      </c>
      <c r="G312" s="125" t="s">
        <v>859</v>
      </c>
      <c r="H312" s="70">
        <v>2</v>
      </c>
      <c r="I312" s="122">
        <v>6.18</v>
      </c>
      <c r="K312" s="70" t="s">
        <v>736</v>
      </c>
      <c r="R312" t="s">
        <v>849</v>
      </c>
      <c r="S312" t="s">
        <v>71</v>
      </c>
    </row>
    <row r="313" spans="1:19" x14ac:dyDescent="0.25">
      <c r="A313" s="70" t="str">
        <f>extraction!$C$14</f>
        <v>250128S07_Zk_Batch_31_Tube_07</v>
      </c>
      <c r="B313" s="70" t="str">
        <f>extraction!$D$14</f>
        <v>250128S07_Zk</v>
      </c>
      <c r="C313" t="s">
        <v>741</v>
      </c>
      <c r="D313" s="70" t="s">
        <v>89</v>
      </c>
      <c r="E313" s="70" t="s">
        <v>78</v>
      </c>
      <c r="F313" s="70" t="str">
        <f t="shared" si="4"/>
        <v>250128S07_Zk_area_2_Lys</v>
      </c>
      <c r="G313" s="125" t="s">
        <v>859</v>
      </c>
      <c r="H313" s="70">
        <v>2</v>
      </c>
      <c r="I313" s="122">
        <v>6.23</v>
      </c>
      <c r="K313" s="70" t="s">
        <v>736</v>
      </c>
      <c r="R313" t="s">
        <v>849</v>
      </c>
      <c r="S313" t="s">
        <v>71</v>
      </c>
    </row>
    <row r="314" spans="1:19" x14ac:dyDescent="0.25">
      <c r="A314" s="70" t="str">
        <f>extraction!$C$14</f>
        <v>250128S07_Zk_Batch_31_Tube_07</v>
      </c>
      <c r="B314" s="70" t="str">
        <f>extraction!$D$14</f>
        <v>250128S07_Zk</v>
      </c>
      <c r="C314" t="s">
        <v>742</v>
      </c>
      <c r="D314" s="70" t="s">
        <v>852</v>
      </c>
      <c r="E314" s="70" t="s">
        <v>78</v>
      </c>
      <c r="F314" s="70" t="str">
        <f t="shared" si="4"/>
        <v>250128S07_Zk_area_2_NLeu</v>
      </c>
      <c r="G314" s="125" t="s">
        <v>859</v>
      </c>
      <c r="H314" s="70">
        <v>2</v>
      </c>
      <c r="I314" s="122">
        <v>47.13</v>
      </c>
      <c r="K314" s="70" t="s">
        <v>736</v>
      </c>
      <c r="R314" t="s">
        <v>849</v>
      </c>
      <c r="S314" t="s">
        <v>71</v>
      </c>
    </row>
    <row r="315" spans="1:19" x14ac:dyDescent="0.25">
      <c r="A315" s="70" t="str">
        <f>extraction!$C$14</f>
        <v>250128S07_Zk_Batch_31_Tube_07</v>
      </c>
      <c r="B315" s="70" t="str">
        <f>extraction!$D$14</f>
        <v>250128S07_Zk</v>
      </c>
      <c r="C315" t="s">
        <v>743</v>
      </c>
      <c r="D315" s="70" t="s">
        <v>90</v>
      </c>
      <c r="E315" s="70" t="s">
        <v>78</v>
      </c>
      <c r="F315" s="70" t="str">
        <f t="shared" si="4"/>
        <v>250128S07_Zk_area_2_Phe</v>
      </c>
      <c r="G315" s="125" t="s">
        <v>859</v>
      </c>
      <c r="H315" s="70">
        <v>2</v>
      </c>
      <c r="I315" s="122">
        <v>2.29</v>
      </c>
      <c r="K315" s="70" t="s">
        <v>736</v>
      </c>
      <c r="R315" t="s">
        <v>849</v>
      </c>
      <c r="S315" t="s">
        <v>71</v>
      </c>
    </row>
    <row r="316" spans="1:19" x14ac:dyDescent="0.25">
      <c r="A316" s="70" t="str">
        <f>extraction!$C$14</f>
        <v>250128S07_Zk_Batch_31_Tube_07</v>
      </c>
      <c r="B316" s="70" t="str">
        <f>extraction!$D$14</f>
        <v>250128S07_Zk</v>
      </c>
      <c r="C316" t="s">
        <v>744</v>
      </c>
      <c r="D316" s="70" t="s">
        <v>91</v>
      </c>
      <c r="E316" s="70" t="s">
        <v>78</v>
      </c>
      <c r="F316" s="70" t="str">
        <f t="shared" si="4"/>
        <v>250128S07_Zk_area_2_Pro</v>
      </c>
      <c r="G316" s="125" t="s">
        <v>859</v>
      </c>
      <c r="H316" s="70">
        <v>2</v>
      </c>
      <c r="I316" s="122">
        <v>6.09</v>
      </c>
      <c r="K316" s="70" t="s">
        <v>736</v>
      </c>
      <c r="R316" t="s">
        <v>849</v>
      </c>
      <c r="S316" t="s">
        <v>71</v>
      </c>
    </row>
    <row r="317" spans="1:19" x14ac:dyDescent="0.25">
      <c r="A317" s="70" t="str">
        <f>extraction!$C$14</f>
        <v>250128S07_Zk_Batch_31_Tube_07</v>
      </c>
      <c r="B317" s="70" t="str">
        <f>extraction!$D$14</f>
        <v>250128S07_Zk</v>
      </c>
      <c r="C317" t="s">
        <v>745</v>
      </c>
      <c r="D317" s="70" t="s">
        <v>92</v>
      </c>
      <c r="E317" s="70" t="s">
        <v>78</v>
      </c>
      <c r="F317" s="70" t="str">
        <f t="shared" si="4"/>
        <v>250128S07_Zk_area_2_Ser</v>
      </c>
      <c r="G317" s="125" t="s">
        <v>859</v>
      </c>
      <c r="H317" s="70">
        <v>2</v>
      </c>
      <c r="I317" s="122">
        <v>4.25</v>
      </c>
      <c r="K317" s="70" t="s">
        <v>736</v>
      </c>
      <c r="R317" t="s">
        <v>849</v>
      </c>
      <c r="S317" t="s">
        <v>71</v>
      </c>
    </row>
    <row r="318" spans="1:19" x14ac:dyDescent="0.25">
      <c r="A318" s="70" t="str">
        <f>extraction!$C$14</f>
        <v>250128S07_Zk_Batch_31_Tube_07</v>
      </c>
      <c r="B318" s="70" t="str">
        <f>extraction!$D$14</f>
        <v>250128S07_Zk</v>
      </c>
      <c r="C318" t="s">
        <v>746</v>
      </c>
      <c r="D318" s="70" t="s">
        <v>93</v>
      </c>
      <c r="E318" s="70" t="s">
        <v>78</v>
      </c>
      <c r="F318" s="70" t="str">
        <f t="shared" si="4"/>
        <v>250128S07_Zk_area_2_Thr</v>
      </c>
      <c r="G318" s="125" t="s">
        <v>859</v>
      </c>
      <c r="H318" s="70">
        <v>2</v>
      </c>
      <c r="I318" s="122">
        <v>4.12</v>
      </c>
      <c r="K318" s="70" t="s">
        <v>736</v>
      </c>
      <c r="R318" t="s">
        <v>849</v>
      </c>
      <c r="S318" t="s">
        <v>71</v>
      </c>
    </row>
    <row r="319" spans="1:19" x14ac:dyDescent="0.25">
      <c r="A319" s="70" t="str">
        <f>extraction!$C$14</f>
        <v>250128S07_Zk_Batch_31_Tube_07</v>
      </c>
      <c r="B319" s="70" t="str">
        <f>extraction!$D$14</f>
        <v>250128S07_Zk</v>
      </c>
      <c r="C319" t="s">
        <v>747</v>
      </c>
      <c r="D319" s="70" t="s">
        <v>94</v>
      </c>
      <c r="E319" s="70" t="s">
        <v>78</v>
      </c>
      <c r="F319" s="70" t="str">
        <f t="shared" si="4"/>
        <v>250128S07_Zk_area_2_Tyr</v>
      </c>
      <c r="G319" s="125" t="s">
        <v>859</v>
      </c>
      <c r="H319" s="70">
        <v>2</v>
      </c>
      <c r="I319" s="122">
        <v>0.97</v>
      </c>
      <c r="K319" s="70" t="s">
        <v>736</v>
      </c>
      <c r="R319" t="s">
        <v>849</v>
      </c>
      <c r="S319" t="s">
        <v>71</v>
      </c>
    </row>
    <row r="320" spans="1:19" x14ac:dyDescent="0.25">
      <c r="A320" s="70" t="str">
        <f>extraction!$C$14</f>
        <v>250128S07_Zk_Batch_31_Tube_07</v>
      </c>
      <c r="B320" s="70" t="str">
        <f>extraction!$D$14</f>
        <v>250128S07_Zk</v>
      </c>
      <c r="C320" t="s">
        <v>774</v>
      </c>
      <c r="D320" s="70" t="s">
        <v>95</v>
      </c>
      <c r="E320" s="70" t="s">
        <v>78</v>
      </c>
      <c r="F320" s="70" t="str">
        <f t="shared" si="4"/>
        <v>250128S07_Zk_area_2_Val</v>
      </c>
      <c r="G320" s="125" t="s">
        <v>859</v>
      </c>
      <c r="H320" s="70">
        <v>2</v>
      </c>
      <c r="I320" s="122"/>
      <c r="K320" s="70" t="s">
        <v>736</v>
      </c>
      <c r="R320" t="s">
        <v>849</v>
      </c>
      <c r="S320" t="s">
        <v>71</v>
      </c>
    </row>
    <row r="321" spans="1:19" x14ac:dyDescent="0.25">
      <c r="C321"/>
    </row>
    <row r="322" spans="1:19" x14ac:dyDescent="0.25">
      <c r="A322" s="70" t="str">
        <f>extraction!$C$15</f>
        <v>250129S05_Zk_Batch_32_Tube_05</v>
      </c>
      <c r="B322" s="70" t="str">
        <f>extraction!$D$15</f>
        <v>250129S05_Zk</v>
      </c>
      <c r="C322" t="s">
        <v>734</v>
      </c>
      <c r="D322" s="70" t="s">
        <v>84</v>
      </c>
      <c r="E322" s="70" t="s">
        <v>77</v>
      </c>
      <c r="F322" s="70" t="str">
        <f>B322&amp;"_"&amp;LEFT(E322,4)&amp;"_"&amp;H322&amp;"_"&amp;D322</f>
        <v>250129S05_Zk_d15N_1_Ala</v>
      </c>
      <c r="G322" s="125" t="s">
        <v>869</v>
      </c>
      <c r="H322" s="70">
        <v>1</v>
      </c>
      <c r="I322" s="122">
        <v>20.557277590000002</v>
      </c>
      <c r="J322" s="70" t="s">
        <v>76</v>
      </c>
      <c r="K322" s="70" t="s">
        <v>736</v>
      </c>
      <c r="R322" t="s">
        <v>849</v>
      </c>
      <c r="S322" t="s">
        <v>71</v>
      </c>
    </row>
    <row r="323" spans="1:19" x14ac:dyDescent="0.25">
      <c r="A323" s="70" t="str">
        <f>extraction!$C$15</f>
        <v>250129S05_Zk_Batch_32_Tube_05</v>
      </c>
      <c r="B323" s="70" t="str">
        <f>extraction!$D$15</f>
        <v>250129S05_Zk</v>
      </c>
      <c r="C323" t="s">
        <v>738</v>
      </c>
      <c r="D323" s="70" t="s">
        <v>85</v>
      </c>
      <c r="E323" s="70" t="s">
        <v>77</v>
      </c>
      <c r="F323" s="70" t="str">
        <f>B323&amp;"_"&amp;LEFT(E323,4)&amp;"_"&amp;H323&amp;"_"&amp;D323</f>
        <v>250129S05_Zk_d15N_1_Asp</v>
      </c>
      <c r="G323" s="125" t="s">
        <v>869</v>
      </c>
      <c r="H323" s="70">
        <v>1</v>
      </c>
      <c r="I323" s="122">
        <v>16.42429435</v>
      </c>
      <c r="J323" s="70" t="s">
        <v>76</v>
      </c>
      <c r="K323" s="70" t="s">
        <v>736</v>
      </c>
      <c r="R323" t="s">
        <v>849</v>
      </c>
      <c r="S323" t="s">
        <v>71</v>
      </c>
    </row>
    <row r="324" spans="1:19" x14ac:dyDescent="0.25">
      <c r="A324" s="70" t="str">
        <f>extraction!$C$15</f>
        <v>250129S05_Zk_Batch_32_Tube_05</v>
      </c>
      <c r="B324" s="70" t="str">
        <f>extraction!$D$15</f>
        <v>250129S05_Zk</v>
      </c>
      <c r="C324" t="s">
        <v>851</v>
      </c>
      <c r="D324" s="70" t="s">
        <v>86</v>
      </c>
      <c r="E324" s="70" t="s">
        <v>77</v>
      </c>
      <c r="F324" s="70" t="str">
        <f t="shared" ref="F324:F387" si="5">B324&amp;"_"&amp;LEFT(E324,4)&amp;"_"&amp;H324&amp;"_"&amp;D324</f>
        <v>250129S05_Zk_d15N_1_Glu</v>
      </c>
      <c r="G324" s="125" t="s">
        <v>869</v>
      </c>
      <c r="H324" s="70">
        <v>1</v>
      </c>
      <c r="I324" s="122">
        <v>19.471238190000001</v>
      </c>
      <c r="J324" s="70" t="s">
        <v>76</v>
      </c>
      <c r="K324" s="70" t="s">
        <v>736</v>
      </c>
      <c r="R324" t="s">
        <v>849</v>
      </c>
      <c r="S324" t="s">
        <v>71</v>
      </c>
    </row>
    <row r="325" spans="1:19" x14ac:dyDescent="0.25">
      <c r="A325" s="70" t="str">
        <f>extraction!$C$15</f>
        <v>250129S05_Zk_Batch_32_Tube_05</v>
      </c>
      <c r="B325" s="70" t="str">
        <f>extraction!$D$15</f>
        <v>250129S05_Zk</v>
      </c>
      <c r="C325" s="127" t="s">
        <v>155</v>
      </c>
      <c r="D325" s="70" t="s">
        <v>87</v>
      </c>
      <c r="E325" s="70" t="s">
        <v>77</v>
      </c>
      <c r="F325" s="70" t="str">
        <f t="shared" si="5"/>
        <v>250129S05_Zk_d15N_1_Gly</v>
      </c>
      <c r="G325" s="125" t="s">
        <v>869</v>
      </c>
      <c r="H325" s="70">
        <v>1</v>
      </c>
      <c r="I325" s="122">
        <v>12.72974924</v>
      </c>
      <c r="J325" s="70" t="s">
        <v>76</v>
      </c>
      <c r="K325" s="70" t="s">
        <v>736</v>
      </c>
      <c r="R325" t="s">
        <v>849</v>
      </c>
      <c r="S325" t="s">
        <v>71</v>
      </c>
    </row>
    <row r="326" spans="1:19" x14ac:dyDescent="0.25">
      <c r="A326" s="70" t="str">
        <f>extraction!$C$15</f>
        <v>250129S05_Zk_Batch_32_Tube_05</v>
      </c>
      <c r="B326" s="70" t="str">
        <f>extraction!$D$15</f>
        <v>250129S05_Zk</v>
      </c>
      <c r="C326" t="s">
        <v>739</v>
      </c>
      <c r="D326" s="70" t="s">
        <v>850</v>
      </c>
      <c r="E326" s="70" t="s">
        <v>77</v>
      </c>
      <c r="F326" s="70" t="str">
        <f t="shared" si="5"/>
        <v>250129S05_Zk_d15N_1_Ile</v>
      </c>
      <c r="G326" s="125" t="s">
        <v>869</v>
      </c>
      <c r="H326" s="70">
        <v>1</v>
      </c>
      <c r="I326" s="122">
        <v>14.63836291</v>
      </c>
      <c r="J326" s="70" t="s">
        <v>76</v>
      </c>
      <c r="K326" s="70" t="s">
        <v>736</v>
      </c>
      <c r="R326" t="s">
        <v>849</v>
      </c>
      <c r="S326" t="s">
        <v>71</v>
      </c>
    </row>
    <row r="327" spans="1:19" x14ac:dyDescent="0.25">
      <c r="A327" s="70" t="str">
        <f>extraction!$C$15</f>
        <v>250129S05_Zk_Batch_32_Tube_05</v>
      </c>
      <c r="B327" s="70" t="str">
        <f>extraction!$D$15</f>
        <v>250129S05_Zk</v>
      </c>
      <c r="C327" t="s">
        <v>740</v>
      </c>
      <c r="D327" s="70" t="s">
        <v>88</v>
      </c>
      <c r="E327" s="70" t="s">
        <v>77</v>
      </c>
      <c r="F327" s="70" t="str">
        <f t="shared" si="5"/>
        <v>250129S05_Zk_d15N_1_Leu</v>
      </c>
      <c r="G327" s="125" t="s">
        <v>869</v>
      </c>
      <c r="H327" s="70">
        <v>1</v>
      </c>
      <c r="I327" s="122">
        <v>15.341271730000001</v>
      </c>
      <c r="J327" s="70" t="s">
        <v>76</v>
      </c>
      <c r="K327" s="70" t="s">
        <v>736</v>
      </c>
      <c r="R327" t="s">
        <v>849</v>
      </c>
      <c r="S327" t="s">
        <v>71</v>
      </c>
    </row>
    <row r="328" spans="1:19" x14ac:dyDescent="0.25">
      <c r="A328" s="70" t="str">
        <f>extraction!$C$15</f>
        <v>250129S05_Zk_Batch_32_Tube_05</v>
      </c>
      <c r="B328" s="70" t="str">
        <f>extraction!$D$15</f>
        <v>250129S05_Zk</v>
      </c>
      <c r="C328" t="s">
        <v>741</v>
      </c>
      <c r="D328" s="70" t="s">
        <v>89</v>
      </c>
      <c r="E328" s="70" t="s">
        <v>77</v>
      </c>
      <c r="F328" s="70" t="str">
        <f t="shared" si="5"/>
        <v>250129S05_Zk_d15N_1_Lys</v>
      </c>
      <c r="G328" s="125" t="s">
        <v>869</v>
      </c>
      <c r="H328" s="70">
        <v>1</v>
      </c>
      <c r="I328" s="122">
        <v>9.7240346649999996</v>
      </c>
      <c r="J328" s="70" t="s">
        <v>76</v>
      </c>
      <c r="K328" s="70" t="s">
        <v>736</v>
      </c>
      <c r="R328" t="s">
        <v>849</v>
      </c>
      <c r="S328" t="s">
        <v>71</v>
      </c>
    </row>
    <row r="329" spans="1:19" x14ac:dyDescent="0.25">
      <c r="A329" s="70" t="str">
        <f>extraction!$C$15</f>
        <v>250129S05_Zk_Batch_32_Tube_05</v>
      </c>
      <c r="B329" s="70" t="str">
        <f>extraction!$D$15</f>
        <v>250129S05_Zk</v>
      </c>
      <c r="C329" t="s">
        <v>742</v>
      </c>
      <c r="D329" s="70" t="s">
        <v>852</v>
      </c>
      <c r="E329" s="70" t="s">
        <v>77</v>
      </c>
      <c r="F329" s="70" t="str">
        <f t="shared" si="5"/>
        <v>250129S05_Zk_d15N_1_NLeu</v>
      </c>
      <c r="G329" s="125" t="s">
        <v>869</v>
      </c>
      <c r="H329" s="70">
        <v>1</v>
      </c>
      <c r="I329" s="122">
        <v>-3.3808406459999998</v>
      </c>
      <c r="J329" s="70" t="s">
        <v>76</v>
      </c>
      <c r="K329" s="70" t="s">
        <v>736</v>
      </c>
      <c r="R329" t="s">
        <v>849</v>
      </c>
      <c r="S329" t="s">
        <v>71</v>
      </c>
    </row>
    <row r="330" spans="1:19" x14ac:dyDescent="0.25">
      <c r="A330" s="70" t="str">
        <f>extraction!$C$15</f>
        <v>250129S05_Zk_Batch_32_Tube_05</v>
      </c>
      <c r="B330" s="70" t="str">
        <f>extraction!$D$15</f>
        <v>250129S05_Zk</v>
      </c>
      <c r="C330" t="s">
        <v>743</v>
      </c>
      <c r="D330" s="70" t="s">
        <v>90</v>
      </c>
      <c r="E330" s="70" t="s">
        <v>77</v>
      </c>
      <c r="F330" s="70" t="str">
        <f t="shared" si="5"/>
        <v>250129S05_Zk_d15N_1_Phe</v>
      </c>
      <c r="G330" s="125" t="s">
        <v>869</v>
      </c>
      <c r="H330" s="70">
        <v>1</v>
      </c>
      <c r="I330" s="122">
        <v>7.597207526</v>
      </c>
      <c r="J330" s="70" t="s">
        <v>76</v>
      </c>
      <c r="K330" s="70" t="s">
        <v>736</v>
      </c>
      <c r="R330" t="s">
        <v>849</v>
      </c>
      <c r="S330" t="s">
        <v>71</v>
      </c>
    </row>
    <row r="331" spans="1:19" x14ac:dyDescent="0.25">
      <c r="A331" s="70" t="str">
        <f>extraction!$C$15</f>
        <v>250129S05_Zk_Batch_32_Tube_05</v>
      </c>
      <c r="B331" s="70" t="str">
        <f>extraction!$D$15</f>
        <v>250129S05_Zk</v>
      </c>
      <c r="C331" t="s">
        <v>744</v>
      </c>
      <c r="D331" s="70" t="s">
        <v>91</v>
      </c>
      <c r="E331" s="70" t="s">
        <v>77</v>
      </c>
      <c r="F331" s="70" t="str">
        <f t="shared" si="5"/>
        <v>250129S05_Zk_d15N_1_Pro</v>
      </c>
      <c r="G331" s="125" t="s">
        <v>869</v>
      </c>
      <c r="H331" s="70">
        <v>1</v>
      </c>
      <c r="I331" s="122">
        <v>16.993459439999999</v>
      </c>
      <c r="J331" s="70" t="s">
        <v>76</v>
      </c>
      <c r="K331" s="70" t="s">
        <v>736</v>
      </c>
      <c r="R331" t="s">
        <v>849</v>
      </c>
      <c r="S331" t="s">
        <v>71</v>
      </c>
    </row>
    <row r="332" spans="1:19" x14ac:dyDescent="0.25">
      <c r="A332" s="70" t="str">
        <f>extraction!$C$15</f>
        <v>250129S05_Zk_Batch_32_Tube_05</v>
      </c>
      <c r="B332" s="70" t="str">
        <f>extraction!$D$15</f>
        <v>250129S05_Zk</v>
      </c>
      <c r="C332" t="s">
        <v>745</v>
      </c>
      <c r="D332" s="70" t="s">
        <v>92</v>
      </c>
      <c r="E332" s="70" t="s">
        <v>77</v>
      </c>
      <c r="F332" s="70" t="str">
        <f t="shared" si="5"/>
        <v>250129S05_Zk_d15N_1_Ser</v>
      </c>
      <c r="G332" s="125" t="s">
        <v>869</v>
      </c>
      <c r="H332" s="70">
        <v>1</v>
      </c>
      <c r="I332" s="122">
        <v>11.23443389</v>
      </c>
      <c r="J332" s="70" t="s">
        <v>76</v>
      </c>
      <c r="K332" s="70" t="s">
        <v>736</v>
      </c>
      <c r="R332" t="s">
        <v>849</v>
      </c>
      <c r="S332" t="s">
        <v>71</v>
      </c>
    </row>
    <row r="333" spans="1:19" x14ac:dyDescent="0.25">
      <c r="A333" s="70" t="str">
        <f>extraction!$C$15</f>
        <v>250129S05_Zk_Batch_32_Tube_05</v>
      </c>
      <c r="B333" s="70" t="str">
        <f>extraction!$D$15</f>
        <v>250129S05_Zk</v>
      </c>
      <c r="C333" t="s">
        <v>746</v>
      </c>
      <c r="D333" s="70" t="s">
        <v>93</v>
      </c>
      <c r="E333" s="70" t="s">
        <v>77</v>
      </c>
      <c r="F333" s="70" t="str">
        <f t="shared" si="5"/>
        <v>250129S05_Zk_d15N_1_Thr</v>
      </c>
      <c r="G333" s="125" t="s">
        <v>869</v>
      </c>
      <c r="H333" s="70">
        <v>1</v>
      </c>
      <c r="I333" s="122">
        <v>4.5542860479999998</v>
      </c>
      <c r="J333" s="70" t="s">
        <v>76</v>
      </c>
      <c r="K333" s="70" t="s">
        <v>736</v>
      </c>
      <c r="R333" t="s">
        <v>849</v>
      </c>
      <c r="S333" t="s">
        <v>71</v>
      </c>
    </row>
    <row r="334" spans="1:19" x14ac:dyDescent="0.25">
      <c r="A334" s="70" t="str">
        <f>extraction!$C$15</f>
        <v>250129S05_Zk_Batch_32_Tube_05</v>
      </c>
      <c r="B334" s="70" t="str">
        <f>extraction!$D$15</f>
        <v>250129S05_Zk</v>
      </c>
      <c r="C334" t="s">
        <v>747</v>
      </c>
      <c r="D334" s="70" t="s">
        <v>94</v>
      </c>
      <c r="E334" s="70" t="s">
        <v>77</v>
      </c>
      <c r="F334" s="70" t="str">
        <f t="shared" si="5"/>
        <v>250129S05_Zk_d15N_1_Tyr</v>
      </c>
      <c r="G334" s="125" t="s">
        <v>869</v>
      </c>
      <c r="H334" s="70">
        <v>1</v>
      </c>
      <c r="I334" s="122">
        <v>13.082712040000001</v>
      </c>
      <c r="J334" s="70" t="s">
        <v>76</v>
      </c>
      <c r="K334" s="70" t="s">
        <v>736</v>
      </c>
      <c r="R334" t="s">
        <v>849</v>
      </c>
      <c r="S334" t="s">
        <v>71</v>
      </c>
    </row>
    <row r="335" spans="1:19" x14ac:dyDescent="0.25">
      <c r="A335" s="70" t="str">
        <f>extraction!$C$15</f>
        <v>250129S05_Zk_Batch_32_Tube_05</v>
      </c>
      <c r="B335" s="70" t="str">
        <f>extraction!$D$15</f>
        <v>250129S05_Zk</v>
      </c>
      <c r="C335" t="s">
        <v>774</v>
      </c>
      <c r="D335" s="70" t="s">
        <v>95</v>
      </c>
      <c r="E335" s="70" t="s">
        <v>77</v>
      </c>
      <c r="F335" s="70" t="str">
        <f t="shared" si="5"/>
        <v>250129S05_Zk_d15N_1_Val</v>
      </c>
      <c r="G335" s="125" t="s">
        <v>869</v>
      </c>
      <c r="H335" s="70">
        <v>1</v>
      </c>
      <c r="I335" s="122"/>
      <c r="J335" s="70" t="s">
        <v>76</v>
      </c>
      <c r="K335" s="70" t="s">
        <v>736</v>
      </c>
      <c r="R335" t="s">
        <v>849</v>
      </c>
      <c r="S335" t="s">
        <v>71</v>
      </c>
    </row>
    <row r="336" spans="1:19" x14ac:dyDescent="0.25">
      <c r="A336" s="70" t="str">
        <f>extraction!$C$15</f>
        <v>250129S05_Zk_Batch_32_Tube_05</v>
      </c>
      <c r="B336" s="70" t="str">
        <f>extraction!$D$15</f>
        <v>250129S05_Zk</v>
      </c>
      <c r="C336" t="s">
        <v>734</v>
      </c>
      <c r="D336" s="70" t="s">
        <v>84</v>
      </c>
      <c r="E336" s="70" t="s">
        <v>78</v>
      </c>
      <c r="F336" s="70" t="str">
        <f t="shared" si="5"/>
        <v>250129S05_Zk_area_1_Ala</v>
      </c>
      <c r="G336" s="125" t="s">
        <v>869</v>
      </c>
      <c r="H336" s="70">
        <v>1</v>
      </c>
      <c r="I336" s="122">
        <v>9.5169999999999995</v>
      </c>
      <c r="K336" s="70" t="s">
        <v>736</v>
      </c>
      <c r="R336" t="s">
        <v>849</v>
      </c>
      <c r="S336" t="s">
        <v>71</v>
      </c>
    </row>
    <row r="337" spans="1:19" x14ac:dyDescent="0.25">
      <c r="A337" s="70" t="str">
        <f>extraction!$C$15</f>
        <v>250129S05_Zk_Batch_32_Tube_05</v>
      </c>
      <c r="B337" s="70" t="str">
        <f>extraction!$D$15</f>
        <v>250129S05_Zk</v>
      </c>
      <c r="C337" t="s">
        <v>738</v>
      </c>
      <c r="D337" s="70" t="s">
        <v>85</v>
      </c>
      <c r="E337" s="70" t="s">
        <v>78</v>
      </c>
      <c r="F337" s="70" t="str">
        <f t="shared" si="5"/>
        <v>250129S05_Zk_area_1_Asp</v>
      </c>
      <c r="G337" s="125" t="s">
        <v>869</v>
      </c>
      <c r="H337" s="70">
        <v>1</v>
      </c>
      <c r="I337" s="122">
        <v>12.167999999999999</v>
      </c>
      <c r="K337" s="70" t="s">
        <v>736</v>
      </c>
      <c r="R337" t="s">
        <v>849</v>
      </c>
      <c r="S337" t="s">
        <v>71</v>
      </c>
    </row>
    <row r="338" spans="1:19" x14ac:dyDescent="0.25">
      <c r="A338" s="70" t="str">
        <f>extraction!$C$15</f>
        <v>250129S05_Zk_Batch_32_Tube_05</v>
      </c>
      <c r="B338" s="70" t="str">
        <f>extraction!$D$15</f>
        <v>250129S05_Zk</v>
      </c>
      <c r="C338" t="s">
        <v>851</v>
      </c>
      <c r="D338" s="70" t="s">
        <v>86</v>
      </c>
      <c r="E338" s="70" t="s">
        <v>78</v>
      </c>
      <c r="F338" s="70" t="str">
        <f t="shared" si="5"/>
        <v>250129S05_Zk_area_1_Glu</v>
      </c>
      <c r="G338" s="125" t="s">
        <v>869</v>
      </c>
      <c r="H338" s="70">
        <v>1</v>
      </c>
      <c r="I338" s="122">
        <v>14.662000000000001</v>
      </c>
      <c r="K338" s="70" t="s">
        <v>736</v>
      </c>
      <c r="R338" t="s">
        <v>849</v>
      </c>
      <c r="S338" t="s">
        <v>71</v>
      </c>
    </row>
    <row r="339" spans="1:19" x14ac:dyDescent="0.25">
      <c r="A339" s="70" t="str">
        <f>extraction!$C$15</f>
        <v>250129S05_Zk_Batch_32_Tube_05</v>
      </c>
      <c r="B339" s="70" t="str">
        <f>extraction!$D$15</f>
        <v>250129S05_Zk</v>
      </c>
      <c r="C339" s="127" t="s">
        <v>155</v>
      </c>
      <c r="D339" s="70" t="s">
        <v>87</v>
      </c>
      <c r="E339" s="70" t="s">
        <v>78</v>
      </c>
      <c r="F339" s="70" t="str">
        <f t="shared" si="5"/>
        <v>250129S05_Zk_area_1_Gly</v>
      </c>
      <c r="G339" s="125" t="s">
        <v>869</v>
      </c>
      <c r="H339" s="70">
        <v>1</v>
      </c>
      <c r="I339" s="122">
        <v>8.5709999999999997</v>
      </c>
      <c r="K339" s="70" t="s">
        <v>736</v>
      </c>
      <c r="R339" t="s">
        <v>849</v>
      </c>
      <c r="S339" t="s">
        <v>71</v>
      </c>
    </row>
    <row r="340" spans="1:19" x14ac:dyDescent="0.25">
      <c r="A340" s="70" t="str">
        <f>extraction!$C$15</f>
        <v>250129S05_Zk_Batch_32_Tube_05</v>
      </c>
      <c r="B340" s="70" t="str">
        <f>extraction!$D$15</f>
        <v>250129S05_Zk</v>
      </c>
      <c r="C340" t="s">
        <v>739</v>
      </c>
      <c r="D340" s="70" t="s">
        <v>850</v>
      </c>
      <c r="E340" s="70" t="s">
        <v>78</v>
      </c>
      <c r="F340" s="70" t="str">
        <f t="shared" si="5"/>
        <v>250129S05_Zk_area_1_Ile</v>
      </c>
      <c r="G340" s="125" t="s">
        <v>869</v>
      </c>
      <c r="H340" s="70">
        <v>1</v>
      </c>
      <c r="I340" s="122">
        <v>3.24</v>
      </c>
      <c r="K340" s="70" t="s">
        <v>736</v>
      </c>
      <c r="R340" t="s">
        <v>849</v>
      </c>
      <c r="S340" t="s">
        <v>71</v>
      </c>
    </row>
    <row r="341" spans="1:19" x14ac:dyDescent="0.25">
      <c r="A341" s="70" t="str">
        <f>extraction!$C$15</f>
        <v>250129S05_Zk_Batch_32_Tube_05</v>
      </c>
      <c r="B341" s="70" t="str">
        <f>extraction!$D$15</f>
        <v>250129S05_Zk</v>
      </c>
      <c r="C341" t="s">
        <v>740</v>
      </c>
      <c r="D341" s="70" t="s">
        <v>88</v>
      </c>
      <c r="E341" s="70" t="s">
        <v>78</v>
      </c>
      <c r="F341" s="70" t="str">
        <f t="shared" si="5"/>
        <v>250129S05_Zk_area_1_Leu</v>
      </c>
      <c r="G341" s="125" t="s">
        <v>869</v>
      </c>
      <c r="H341" s="70">
        <v>1</v>
      </c>
      <c r="I341" s="122">
        <v>8.7330000000000005</v>
      </c>
      <c r="K341" s="70" t="s">
        <v>736</v>
      </c>
      <c r="R341" t="s">
        <v>849</v>
      </c>
      <c r="S341" t="s">
        <v>71</v>
      </c>
    </row>
    <row r="342" spans="1:19" x14ac:dyDescent="0.25">
      <c r="A342" s="70" t="str">
        <f>extraction!$C$15</f>
        <v>250129S05_Zk_Batch_32_Tube_05</v>
      </c>
      <c r="B342" s="70" t="str">
        <f>extraction!$D$15</f>
        <v>250129S05_Zk</v>
      </c>
      <c r="C342" t="s">
        <v>741</v>
      </c>
      <c r="D342" s="70" t="s">
        <v>89</v>
      </c>
      <c r="E342" s="70" t="s">
        <v>78</v>
      </c>
      <c r="F342" s="70" t="str">
        <f t="shared" si="5"/>
        <v>250129S05_Zk_area_1_Lys</v>
      </c>
      <c r="G342" s="125" t="s">
        <v>869</v>
      </c>
      <c r="H342" s="70">
        <v>1</v>
      </c>
      <c r="I342" s="122">
        <v>9.3659999999999997</v>
      </c>
      <c r="K342" s="70" t="s">
        <v>736</v>
      </c>
      <c r="R342" t="s">
        <v>849</v>
      </c>
      <c r="S342" t="s">
        <v>71</v>
      </c>
    </row>
    <row r="343" spans="1:19" x14ac:dyDescent="0.25">
      <c r="A343" s="70" t="str">
        <f>extraction!$C$15</f>
        <v>250129S05_Zk_Batch_32_Tube_05</v>
      </c>
      <c r="B343" s="70" t="str">
        <f>extraction!$D$15</f>
        <v>250129S05_Zk</v>
      </c>
      <c r="C343" t="s">
        <v>742</v>
      </c>
      <c r="D343" s="70" t="s">
        <v>852</v>
      </c>
      <c r="E343" s="70" t="s">
        <v>78</v>
      </c>
      <c r="F343" s="70" t="str">
        <f t="shared" si="5"/>
        <v>250129S05_Zk_area_1_NLeu</v>
      </c>
      <c r="G343" s="125" t="s">
        <v>869</v>
      </c>
      <c r="H343" s="70">
        <v>1</v>
      </c>
      <c r="I343" s="122">
        <v>58.637</v>
      </c>
      <c r="K343" s="70" t="s">
        <v>736</v>
      </c>
      <c r="R343" t="s">
        <v>849</v>
      </c>
      <c r="S343" t="s">
        <v>71</v>
      </c>
    </row>
    <row r="344" spans="1:19" x14ac:dyDescent="0.25">
      <c r="A344" s="70" t="str">
        <f>extraction!$C$15</f>
        <v>250129S05_Zk_Batch_32_Tube_05</v>
      </c>
      <c r="B344" s="70" t="str">
        <f>extraction!$D$15</f>
        <v>250129S05_Zk</v>
      </c>
      <c r="C344" t="s">
        <v>743</v>
      </c>
      <c r="D344" s="70" t="s">
        <v>90</v>
      </c>
      <c r="E344" s="70" t="s">
        <v>78</v>
      </c>
      <c r="F344" s="70" t="str">
        <f t="shared" si="5"/>
        <v>250129S05_Zk_area_1_Phe</v>
      </c>
      <c r="G344" s="125" t="s">
        <v>869</v>
      </c>
      <c r="H344" s="70">
        <v>1</v>
      </c>
      <c r="I344" s="122">
        <v>3.754</v>
      </c>
      <c r="K344" s="70" t="s">
        <v>736</v>
      </c>
      <c r="R344" t="s">
        <v>849</v>
      </c>
      <c r="S344" t="s">
        <v>71</v>
      </c>
    </row>
    <row r="345" spans="1:19" x14ac:dyDescent="0.25">
      <c r="A345" s="70" t="str">
        <f>extraction!$C$15</f>
        <v>250129S05_Zk_Batch_32_Tube_05</v>
      </c>
      <c r="B345" s="70" t="str">
        <f>extraction!$D$15</f>
        <v>250129S05_Zk</v>
      </c>
      <c r="C345" t="s">
        <v>744</v>
      </c>
      <c r="D345" s="70" t="s">
        <v>91</v>
      </c>
      <c r="E345" s="70" t="s">
        <v>78</v>
      </c>
      <c r="F345" s="70" t="str">
        <f t="shared" si="5"/>
        <v>250129S05_Zk_area_1_Pro</v>
      </c>
      <c r="G345" s="125" t="s">
        <v>869</v>
      </c>
      <c r="H345" s="70">
        <v>1</v>
      </c>
      <c r="I345" s="122">
        <v>7.7549999999999999</v>
      </c>
      <c r="K345" s="70" t="s">
        <v>736</v>
      </c>
      <c r="R345" t="s">
        <v>849</v>
      </c>
      <c r="S345" t="s">
        <v>71</v>
      </c>
    </row>
    <row r="346" spans="1:19" x14ac:dyDescent="0.25">
      <c r="A346" s="70" t="str">
        <f>extraction!$C$15</f>
        <v>250129S05_Zk_Batch_32_Tube_05</v>
      </c>
      <c r="B346" s="70" t="str">
        <f>extraction!$D$15</f>
        <v>250129S05_Zk</v>
      </c>
      <c r="C346" t="s">
        <v>745</v>
      </c>
      <c r="D346" s="70" t="s">
        <v>92</v>
      </c>
      <c r="E346" s="70" t="s">
        <v>78</v>
      </c>
      <c r="F346" s="70" t="str">
        <f t="shared" si="5"/>
        <v>250129S05_Zk_area_1_Ser</v>
      </c>
      <c r="G346" s="125" t="s">
        <v>869</v>
      </c>
      <c r="H346" s="70">
        <v>1</v>
      </c>
      <c r="I346" s="122">
        <v>4.7370000000000001</v>
      </c>
      <c r="K346" s="70" t="s">
        <v>736</v>
      </c>
      <c r="R346" t="s">
        <v>849</v>
      </c>
      <c r="S346" t="s">
        <v>71</v>
      </c>
    </row>
    <row r="347" spans="1:19" x14ac:dyDescent="0.25">
      <c r="A347" s="70" t="str">
        <f>extraction!$C$15</f>
        <v>250129S05_Zk_Batch_32_Tube_05</v>
      </c>
      <c r="B347" s="70" t="str">
        <f>extraction!$D$15</f>
        <v>250129S05_Zk</v>
      </c>
      <c r="C347" t="s">
        <v>746</v>
      </c>
      <c r="D347" s="70" t="s">
        <v>93</v>
      </c>
      <c r="E347" s="70" t="s">
        <v>78</v>
      </c>
      <c r="F347" s="70" t="str">
        <f t="shared" si="5"/>
        <v>250129S05_Zk_area_1_Thr</v>
      </c>
      <c r="G347" s="125" t="s">
        <v>869</v>
      </c>
      <c r="H347" s="70">
        <v>1</v>
      </c>
      <c r="I347" s="122">
        <v>5.4009999999999998</v>
      </c>
      <c r="K347" s="70" t="s">
        <v>736</v>
      </c>
      <c r="R347" t="s">
        <v>849</v>
      </c>
      <c r="S347" t="s">
        <v>71</v>
      </c>
    </row>
    <row r="348" spans="1:19" x14ac:dyDescent="0.25">
      <c r="A348" s="70" t="str">
        <f>extraction!$C$15</f>
        <v>250129S05_Zk_Batch_32_Tube_05</v>
      </c>
      <c r="B348" s="70" t="str">
        <f>extraction!$D$15</f>
        <v>250129S05_Zk</v>
      </c>
      <c r="C348" t="s">
        <v>747</v>
      </c>
      <c r="D348" s="70" t="s">
        <v>94</v>
      </c>
      <c r="E348" s="70" t="s">
        <v>78</v>
      </c>
      <c r="F348" s="70" t="str">
        <f t="shared" si="5"/>
        <v>250129S05_Zk_area_1_Tyr</v>
      </c>
      <c r="G348" s="125" t="s">
        <v>869</v>
      </c>
      <c r="H348" s="70">
        <v>1</v>
      </c>
      <c r="I348" s="122">
        <v>1.0820000000000001</v>
      </c>
      <c r="K348" s="70" t="s">
        <v>736</v>
      </c>
      <c r="R348" t="s">
        <v>849</v>
      </c>
      <c r="S348" t="s">
        <v>71</v>
      </c>
    </row>
    <row r="349" spans="1:19" x14ac:dyDescent="0.25">
      <c r="A349" s="70" t="str">
        <f>extraction!$C$15</f>
        <v>250129S05_Zk_Batch_32_Tube_05</v>
      </c>
      <c r="B349" s="70" t="str">
        <f>extraction!$D$15</f>
        <v>250129S05_Zk</v>
      </c>
      <c r="C349" t="s">
        <v>774</v>
      </c>
      <c r="D349" s="70" t="s">
        <v>95</v>
      </c>
      <c r="E349" s="70" t="s">
        <v>78</v>
      </c>
      <c r="F349" s="70" t="str">
        <f t="shared" si="5"/>
        <v>250129S05_Zk_area_1_Val</v>
      </c>
      <c r="G349" s="125" t="s">
        <v>869</v>
      </c>
      <c r="H349" s="70">
        <v>1</v>
      </c>
      <c r="I349" s="122"/>
      <c r="K349" s="70" t="s">
        <v>736</v>
      </c>
      <c r="R349" t="s">
        <v>849</v>
      </c>
      <c r="S349" t="s">
        <v>71</v>
      </c>
    </row>
    <row r="350" spans="1:19" x14ac:dyDescent="0.25">
      <c r="C350"/>
      <c r="G350" s="125"/>
      <c r="I350" s="122"/>
    </row>
    <row r="351" spans="1:19" x14ac:dyDescent="0.25">
      <c r="A351" s="70" t="str">
        <f>extraction!$C$15</f>
        <v>250129S05_Zk_Batch_32_Tube_05</v>
      </c>
      <c r="B351" s="70" t="str">
        <f>extraction!$D$15</f>
        <v>250129S05_Zk</v>
      </c>
      <c r="C351" t="s">
        <v>734</v>
      </c>
      <c r="D351" s="70" t="s">
        <v>84</v>
      </c>
      <c r="E351" s="70" t="s">
        <v>77</v>
      </c>
      <c r="F351" s="70" t="str">
        <f t="shared" si="5"/>
        <v>250129S05_Zk_d15N_2_Ala</v>
      </c>
      <c r="G351" s="125" t="s">
        <v>861</v>
      </c>
      <c r="H351" s="70">
        <v>2</v>
      </c>
      <c r="I351" s="122">
        <v>20.77567509</v>
      </c>
      <c r="J351" s="70" t="s">
        <v>76</v>
      </c>
      <c r="K351" s="70" t="s">
        <v>736</v>
      </c>
      <c r="R351" t="s">
        <v>849</v>
      </c>
      <c r="S351" t="s">
        <v>71</v>
      </c>
    </row>
    <row r="352" spans="1:19" x14ac:dyDescent="0.25">
      <c r="A352" s="70" t="str">
        <f>extraction!$C$15</f>
        <v>250129S05_Zk_Batch_32_Tube_05</v>
      </c>
      <c r="B352" s="70" t="str">
        <f>extraction!$D$15</f>
        <v>250129S05_Zk</v>
      </c>
      <c r="C352" t="s">
        <v>738</v>
      </c>
      <c r="D352" s="70" t="s">
        <v>85</v>
      </c>
      <c r="E352" s="70" t="s">
        <v>77</v>
      </c>
      <c r="F352" s="70" t="str">
        <f t="shared" si="5"/>
        <v>250129S05_Zk_d15N_2_Asp</v>
      </c>
      <c r="G352" s="125" t="s">
        <v>861</v>
      </c>
      <c r="H352" s="70">
        <v>2</v>
      </c>
      <c r="I352" s="122">
        <v>16.077182220000001</v>
      </c>
      <c r="J352" s="70" t="s">
        <v>76</v>
      </c>
      <c r="K352" s="70" t="s">
        <v>736</v>
      </c>
      <c r="R352" t="s">
        <v>849</v>
      </c>
      <c r="S352" t="s">
        <v>71</v>
      </c>
    </row>
    <row r="353" spans="1:19" x14ac:dyDescent="0.25">
      <c r="A353" s="70" t="str">
        <f>extraction!$C$15</f>
        <v>250129S05_Zk_Batch_32_Tube_05</v>
      </c>
      <c r="B353" s="70" t="str">
        <f>extraction!$D$15</f>
        <v>250129S05_Zk</v>
      </c>
      <c r="C353" t="s">
        <v>851</v>
      </c>
      <c r="D353" s="70" t="s">
        <v>86</v>
      </c>
      <c r="E353" s="70" t="s">
        <v>77</v>
      </c>
      <c r="F353" s="70" t="str">
        <f t="shared" si="5"/>
        <v>250129S05_Zk_d15N_2_Glu</v>
      </c>
      <c r="G353" s="125" t="s">
        <v>861</v>
      </c>
      <c r="H353" s="70">
        <v>2</v>
      </c>
      <c r="I353" s="122">
        <v>20.226997440000002</v>
      </c>
      <c r="J353" s="70" t="s">
        <v>76</v>
      </c>
      <c r="K353" s="70" t="s">
        <v>736</v>
      </c>
      <c r="R353" t="s">
        <v>849</v>
      </c>
      <c r="S353" t="s">
        <v>71</v>
      </c>
    </row>
    <row r="354" spans="1:19" x14ac:dyDescent="0.25">
      <c r="A354" s="70" t="str">
        <f>extraction!$C$15</f>
        <v>250129S05_Zk_Batch_32_Tube_05</v>
      </c>
      <c r="B354" s="70" t="str">
        <f>extraction!$D$15</f>
        <v>250129S05_Zk</v>
      </c>
      <c r="C354" s="127" t="s">
        <v>155</v>
      </c>
      <c r="D354" s="70" t="s">
        <v>87</v>
      </c>
      <c r="E354" s="70" t="s">
        <v>77</v>
      </c>
      <c r="F354" s="70" t="str">
        <f t="shared" si="5"/>
        <v>250129S05_Zk_d15N_2_Gly</v>
      </c>
      <c r="G354" s="125" t="s">
        <v>861</v>
      </c>
      <c r="H354" s="70">
        <v>2</v>
      </c>
      <c r="I354" s="122">
        <v>12.567658720000001</v>
      </c>
      <c r="J354" s="70" t="s">
        <v>76</v>
      </c>
      <c r="K354" s="70" t="s">
        <v>736</v>
      </c>
      <c r="R354" t="s">
        <v>849</v>
      </c>
      <c r="S354" t="s">
        <v>71</v>
      </c>
    </row>
    <row r="355" spans="1:19" x14ac:dyDescent="0.25">
      <c r="A355" s="70" t="str">
        <f>extraction!$C$15</f>
        <v>250129S05_Zk_Batch_32_Tube_05</v>
      </c>
      <c r="B355" s="70" t="str">
        <f>extraction!$D$15</f>
        <v>250129S05_Zk</v>
      </c>
      <c r="C355" t="s">
        <v>739</v>
      </c>
      <c r="D355" s="70" t="s">
        <v>850</v>
      </c>
      <c r="E355" s="70" t="s">
        <v>77</v>
      </c>
      <c r="F355" s="70" t="str">
        <f t="shared" si="5"/>
        <v>250129S05_Zk_d15N_2_Ile</v>
      </c>
      <c r="G355" s="125" t="s">
        <v>861</v>
      </c>
      <c r="H355" s="70">
        <v>2</v>
      </c>
      <c r="I355" s="122">
        <v>15.16406179</v>
      </c>
      <c r="J355" s="70" t="s">
        <v>76</v>
      </c>
      <c r="K355" s="70" t="s">
        <v>736</v>
      </c>
      <c r="R355" t="s">
        <v>849</v>
      </c>
      <c r="S355" t="s">
        <v>71</v>
      </c>
    </row>
    <row r="356" spans="1:19" x14ac:dyDescent="0.25">
      <c r="A356" s="70" t="str">
        <f>extraction!$C$15</f>
        <v>250129S05_Zk_Batch_32_Tube_05</v>
      </c>
      <c r="B356" s="70" t="str">
        <f>extraction!$D$15</f>
        <v>250129S05_Zk</v>
      </c>
      <c r="C356" t="s">
        <v>740</v>
      </c>
      <c r="D356" s="70" t="s">
        <v>88</v>
      </c>
      <c r="E356" s="70" t="s">
        <v>77</v>
      </c>
      <c r="F356" s="70" t="str">
        <f t="shared" si="5"/>
        <v>250129S05_Zk_d15N_2_Leu</v>
      </c>
      <c r="G356" s="125" t="s">
        <v>861</v>
      </c>
      <c r="H356" s="70">
        <v>2</v>
      </c>
      <c r="I356" s="122">
        <v>15.627165870000001</v>
      </c>
      <c r="J356" s="70" t="s">
        <v>76</v>
      </c>
      <c r="K356" s="70" t="s">
        <v>736</v>
      </c>
      <c r="R356" t="s">
        <v>849</v>
      </c>
      <c r="S356" t="s">
        <v>71</v>
      </c>
    </row>
    <row r="357" spans="1:19" x14ac:dyDescent="0.25">
      <c r="A357" s="70" t="str">
        <f>extraction!$C$15</f>
        <v>250129S05_Zk_Batch_32_Tube_05</v>
      </c>
      <c r="B357" s="70" t="str">
        <f>extraction!$D$15</f>
        <v>250129S05_Zk</v>
      </c>
      <c r="C357" t="s">
        <v>741</v>
      </c>
      <c r="D357" s="70" t="s">
        <v>89</v>
      </c>
      <c r="E357" s="70" t="s">
        <v>77</v>
      </c>
      <c r="F357" s="70" t="str">
        <f t="shared" si="5"/>
        <v>250129S05_Zk_d15N_2_Lys</v>
      </c>
      <c r="G357" s="125" t="s">
        <v>861</v>
      </c>
      <c r="H357" s="70">
        <v>2</v>
      </c>
      <c r="I357" s="122">
        <v>10.593425910000001</v>
      </c>
      <c r="J357" s="70" t="s">
        <v>76</v>
      </c>
      <c r="K357" s="70" t="s">
        <v>736</v>
      </c>
      <c r="R357" t="s">
        <v>849</v>
      </c>
      <c r="S357" t="s">
        <v>71</v>
      </c>
    </row>
    <row r="358" spans="1:19" x14ac:dyDescent="0.25">
      <c r="A358" s="70" t="str">
        <f>extraction!$C$15</f>
        <v>250129S05_Zk_Batch_32_Tube_05</v>
      </c>
      <c r="B358" s="70" t="str">
        <f>extraction!$D$15</f>
        <v>250129S05_Zk</v>
      </c>
      <c r="C358" t="s">
        <v>742</v>
      </c>
      <c r="D358" s="70" t="s">
        <v>852</v>
      </c>
      <c r="E358" s="70" t="s">
        <v>77</v>
      </c>
      <c r="F358" s="70" t="str">
        <f t="shared" si="5"/>
        <v>250129S05_Zk_d15N_2_NLeu</v>
      </c>
      <c r="G358" s="125" t="s">
        <v>861</v>
      </c>
      <c r="H358" s="70">
        <v>2</v>
      </c>
      <c r="I358" s="122">
        <v>-2.2486514770000001</v>
      </c>
      <c r="J358" s="70" t="s">
        <v>76</v>
      </c>
      <c r="K358" s="70" t="s">
        <v>736</v>
      </c>
      <c r="R358" t="s">
        <v>849</v>
      </c>
      <c r="S358" t="s">
        <v>71</v>
      </c>
    </row>
    <row r="359" spans="1:19" x14ac:dyDescent="0.25">
      <c r="A359" s="70" t="str">
        <f>extraction!$C$15</f>
        <v>250129S05_Zk_Batch_32_Tube_05</v>
      </c>
      <c r="B359" s="70" t="str">
        <f>extraction!$D$15</f>
        <v>250129S05_Zk</v>
      </c>
      <c r="C359" t="s">
        <v>743</v>
      </c>
      <c r="D359" s="70" t="s">
        <v>90</v>
      </c>
      <c r="E359" s="70" t="s">
        <v>77</v>
      </c>
      <c r="F359" s="70" t="str">
        <f t="shared" si="5"/>
        <v>250129S05_Zk_d15N_2_Phe</v>
      </c>
      <c r="G359" s="125" t="s">
        <v>861</v>
      </c>
      <c r="H359" s="70">
        <v>2</v>
      </c>
      <c r="I359" s="122">
        <v>8.4440189439999997</v>
      </c>
      <c r="J359" s="70" t="s">
        <v>76</v>
      </c>
      <c r="K359" s="70" t="s">
        <v>736</v>
      </c>
      <c r="R359" t="s">
        <v>849</v>
      </c>
      <c r="S359" t="s">
        <v>71</v>
      </c>
    </row>
    <row r="360" spans="1:19" x14ac:dyDescent="0.25">
      <c r="A360" s="70" t="str">
        <f>extraction!$C$15</f>
        <v>250129S05_Zk_Batch_32_Tube_05</v>
      </c>
      <c r="B360" s="70" t="str">
        <f>extraction!$D$15</f>
        <v>250129S05_Zk</v>
      </c>
      <c r="C360" t="s">
        <v>744</v>
      </c>
      <c r="D360" s="70" t="s">
        <v>91</v>
      </c>
      <c r="E360" s="70" t="s">
        <v>77</v>
      </c>
      <c r="F360" s="70" t="str">
        <f t="shared" si="5"/>
        <v>250129S05_Zk_d15N_2_Pro</v>
      </c>
      <c r="G360" s="125" t="s">
        <v>861</v>
      </c>
      <c r="H360" s="70">
        <v>2</v>
      </c>
      <c r="I360" s="122">
        <v>17.434278509999999</v>
      </c>
      <c r="J360" s="70" t="s">
        <v>76</v>
      </c>
      <c r="K360" s="70" t="s">
        <v>736</v>
      </c>
      <c r="R360" t="s">
        <v>849</v>
      </c>
      <c r="S360" t="s">
        <v>71</v>
      </c>
    </row>
    <row r="361" spans="1:19" x14ac:dyDescent="0.25">
      <c r="A361" s="70" t="str">
        <f>extraction!$C$15</f>
        <v>250129S05_Zk_Batch_32_Tube_05</v>
      </c>
      <c r="B361" s="70" t="str">
        <f>extraction!$D$15</f>
        <v>250129S05_Zk</v>
      </c>
      <c r="C361" t="s">
        <v>745</v>
      </c>
      <c r="D361" s="70" t="s">
        <v>92</v>
      </c>
      <c r="E361" s="70" t="s">
        <v>77</v>
      </c>
      <c r="F361" s="70" t="str">
        <f t="shared" si="5"/>
        <v>250129S05_Zk_d15N_2_Ser</v>
      </c>
      <c r="G361" s="125" t="s">
        <v>861</v>
      </c>
      <c r="H361" s="70">
        <v>2</v>
      </c>
      <c r="I361" s="122">
        <v>10.894443559999999</v>
      </c>
      <c r="J361" s="70" t="s">
        <v>76</v>
      </c>
      <c r="K361" s="70" t="s">
        <v>736</v>
      </c>
      <c r="R361" t="s">
        <v>849</v>
      </c>
      <c r="S361" t="s">
        <v>71</v>
      </c>
    </row>
    <row r="362" spans="1:19" x14ac:dyDescent="0.25">
      <c r="A362" s="70" t="str">
        <f>extraction!$C$15</f>
        <v>250129S05_Zk_Batch_32_Tube_05</v>
      </c>
      <c r="B362" s="70" t="str">
        <f>extraction!$D$15</f>
        <v>250129S05_Zk</v>
      </c>
      <c r="C362" t="s">
        <v>746</v>
      </c>
      <c r="D362" s="70" t="s">
        <v>93</v>
      </c>
      <c r="E362" s="70" t="s">
        <v>77</v>
      </c>
      <c r="F362" s="70" t="str">
        <f t="shared" si="5"/>
        <v>250129S05_Zk_d15N_2_Thr</v>
      </c>
      <c r="G362" s="125" t="s">
        <v>861</v>
      </c>
      <c r="H362" s="70">
        <v>2</v>
      </c>
      <c r="I362" s="122">
        <v>4.9395291849999996</v>
      </c>
      <c r="J362" s="70" t="s">
        <v>76</v>
      </c>
      <c r="K362" s="70" t="s">
        <v>736</v>
      </c>
      <c r="R362" t="s">
        <v>849</v>
      </c>
      <c r="S362" t="s">
        <v>71</v>
      </c>
    </row>
    <row r="363" spans="1:19" x14ac:dyDescent="0.25">
      <c r="A363" s="70" t="str">
        <f>extraction!$C$15</f>
        <v>250129S05_Zk_Batch_32_Tube_05</v>
      </c>
      <c r="B363" s="70" t="str">
        <f>extraction!$D$15</f>
        <v>250129S05_Zk</v>
      </c>
      <c r="C363" t="s">
        <v>747</v>
      </c>
      <c r="D363" s="70" t="s">
        <v>94</v>
      </c>
      <c r="E363" s="70" t="s">
        <v>77</v>
      </c>
      <c r="F363" s="70" t="str">
        <f t="shared" si="5"/>
        <v>250129S05_Zk_d15N_2_Tyr</v>
      </c>
      <c r="G363" s="125" t="s">
        <v>861</v>
      </c>
      <c r="H363" s="70">
        <v>2</v>
      </c>
      <c r="I363" s="122">
        <v>12.668333519999999</v>
      </c>
      <c r="J363" s="70" t="s">
        <v>76</v>
      </c>
      <c r="K363" s="70" t="s">
        <v>736</v>
      </c>
      <c r="R363" t="s">
        <v>849</v>
      </c>
      <c r="S363" t="s">
        <v>71</v>
      </c>
    </row>
    <row r="364" spans="1:19" x14ac:dyDescent="0.25">
      <c r="A364" s="70" t="str">
        <f>extraction!$C$15</f>
        <v>250129S05_Zk_Batch_32_Tube_05</v>
      </c>
      <c r="B364" s="70" t="str">
        <f>extraction!$D$15</f>
        <v>250129S05_Zk</v>
      </c>
      <c r="C364" t="s">
        <v>774</v>
      </c>
      <c r="D364" s="70" t="s">
        <v>95</v>
      </c>
      <c r="E364" s="70" t="s">
        <v>77</v>
      </c>
      <c r="F364" s="70" t="str">
        <f t="shared" si="5"/>
        <v>250129S05_Zk_d15N_2_Val</v>
      </c>
      <c r="G364" s="125" t="s">
        <v>861</v>
      </c>
      <c r="H364" s="70">
        <v>2</v>
      </c>
      <c r="I364" s="122"/>
      <c r="J364" s="70" t="s">
        <v>76</v>
      </c>
      <c r="K364" s="70" t="s">
        <v>736</v>
      </c>
      <c r="R364" t="s">
        <v>849</v>
      </c>
      <c r="S364" t="s">
        <v>71</v>
      </c>
    </row>
    <row r="365" spans="1:19" x14ac:dyDescent="0.25">
      <c r="A365" s="70" t="str">
        <f>extraction!$C$15</f>
        <v>250129S05_Zk_Batch_32_Tube_05</v>
      </c>
      <c r="B365" s="70" t="str">
        <f>extraction!$D$15</f>
        <v>250129S05_Zk</v>
      </c>
      <c r="C365" t="s">
        <v>734</v>
      </c>
      <c r="D365" s="70" t="s">
        <v>84</v>
      </c>
      <c r="E365" s="70" t="s">
        <v>78</v>
      </c>
      <c r="F365" s="70" t="str">
        <f t="shared" si="5"/>
        <v>250129S05_Zk_area_2_Ala</v>
      </c>
      <c r="G365" s="125" t="s">
        <v>861</v>
      </c>
      <c r="H365" s="70">
        <v>2</v>
      </c>
      <c r="I365" s="122">
        <v>10.705</v>
      </c>
      <c r="K365" s="70" t="s">
        <v>736</v>
      </c>
      <c r="R365" t="s">
        <v>849</v>
      </c>
      <c r="S365" t="s">
        <v>71</v>
      </c>
    </row>
    <row r="366" spans="1:19" x14ac:dyDescent="0.25">
      <c r="A366" s="70" t="str">
        <f>extraction!$C$15</f>
        <v>250129S05_Zk_Batch_32_Tube_05</v>
      </c>
      <c r="B366" s="70" t="str">
        <f>extraction!$D$15</f>
        <v>250129S05_Zk</v>
      </c>
      <c r="C366" t="s">
        <v>738</v>
      </c>
      <c r="D366" s="70" t="s">
        <v>85</v>
      </c>
      <c r="E366" s="70" t="s">
        <v>78</v>
      </c>
      <c r="F366" s="70" t="str">
        <f t="shared" si="5"/>
        <v>250129S05_Zk_area_2_Asp</v>
      </c>
      <c r="G366" s="125" t="s">
        <v>861</v>
      </c>
      <c r="H366" s="70">
        <v>2</v>
      </c>
      <c r="I366" s="122">
        <v>15.231999999999999</v>
      </c>
      <c r="K366" s="70" t="s">
        <v>736</v>
      </c>
      <c r="R366" t="s">
        <v>849</v>
      </c>
      <c r="S366" t="s">
        <v>71</v>
      </c>
    </row>
    <row r="367" spans="1:19" x14ac:dyDescent="0.25">
      <c r="A367" s="70" t="str">
        <f>extraction!$C$15</f>
        <v>250129S05_Zk_Batch_32_Tube_05</v>
      </c>
      <c r="B367" s="70" t="str">
        <f>extraction!$D$15</f>
        <v>250129S05_Zk</v>
      </c>
      <c r="C367" t="s">
        <v>851</v>
      </c>
      <c r="D367" s="70" t="s">
        <v>86</v>
      </c>
      <c r="E367" s="70" t="s">
        <v>78</v>
      </c>
      <c r="F367" s="70" t="str">
        <f t="shared" si="5"/>
        <v>250129S05_Zk_area_2_Glu</v>
      </c>
      <c r="G367" s="125" t="s">
        <v>861</v>
      </c>
      <c r="H367" s="70">
        <v>2</v>
      </c>
      <c r="I367" s="122">
        <v>17.135999999999999</v>
      </c>
      <c r="K367" s="70" t="s">
        <v>736</v>
      </c>
      <c r="R367" t="s">
        <v>849</v>
      </c>
      <c r="S367" t="s">
        <v>71</v>
      </c>
    </row>
    <row r="368" spans="1:19" x14ac:dyDescent="0.25">
      <c r="A368" s="70" t="str">
        <f>extraction!$C$15</f>
        <v>250129S05_Zk_Batch_32_Tube_05</v>
      </c>
      <c r="B368" s="70" t="str">
        <f>extraction!$D$15</f>
        <v>250129S05_Zk</v>
      </c>
      <c r="C368" s="127" t="s">
        <v>155</v>
      </c>
      <c r="D368" s="70" t="s">
        <v>87</v>
      </c>
      <c r="E368" s="70" t="s">
        <v>78</v>
      </c>
      <c r="F368" s="70" t="str">
        <f t="shared" si="5"/>
        <v>250129S05_Zk_area_2_Gly</v>
      </c>
      <c r="G368" s="125" t="s">
        <v>861</v>
      </c>
      <c r="H368" s="70">
        <v>2</v>
      </c>
      <c r="I368" s="122">
        <v>9.6389999999999993</v>
      </c>
      <c r="K368" s="70" t="s">
        <v>736</v>
      </c>
      <c r="R368" t="s">
        <v>849</v>
      </c>
      <c r="S368" t="s">
        <v>71</v>
      </c>
    </row>
    <row r="369" spans="1:19" x14ac:dyDescent="0.25">
      <c r="A369" s="70" t="str">
        <f>extraction!$C$15</f>
        <v>250129S05_Zk_Batch_32_Tube_05</v>
      </c>
      <c r="B369" s="70" t="str">
        <f>extraction!$D$15</f>
        <v>250129S05_Zk</v>
      </c>
      <c r="C369" t="s">
        <v>739</v>
      </c>
      <c r="D369" s="70" t="s">
        <v>850</v>
      </c>
      <c r="E369" s="70" t="s">
        <v>78</v>
      </c>
      <c r="F369" s="70" t="str">
        <f t="shared" si="5"/>
        <v>250129S05_Zk_area_2_Ile</v>
      </c>
      <c r="G369" s="125" t="s">
        <v>861</v>
      </c>
      <c r="H369" s="70">
        <v>2</v>
      </c>
      <c r="I369" s="122">
        <v>3.4449999999999998</v>
      </c>
      <c r="K369" s="70" t="s">
        <v>736</v>
      </c>
      <c r="R369" t="s">
        <v>849</v>
      </c>
      <c r="S369" t="s">
        <v>71</v>
      </c>
    </row>
    <row r="370" spans="1:19" x14ac:dyDescent="0.25">
      <c r="A370" s="70" t="str">
        <f>extraction!$C$15</f>
        <v>250129S05_Zk_Batch_32_Tube_05</v>
      </c>
      <c r="B370" s="70" t="str">
        <f>extraction!$D$15</f>
        <v>250129S05_Zk</v>
      </c>
      <c r="C370" t="s">
        <v>740</v>
      </c>
      <c r="D370" s="70" t="s">
        <v>88</v>
      </c>
      <c r="E370" s="70" t="s">
        <v>78</v>
      </c>
      <c r="F370" s="70" t="str">
        <f t="shared" si="5"/>
        <v>250129S05_Zk_area_2_Leu</v>
      </c>
      <c r="G370" s="125" t="s">
        <v>861</v>
      </c>
      <c r="H370" s="70">
        <v>2</v>
      </c>
      <c r="I370" s="122">
        <v>9.5909999999999993</v>
      </c>
      <c r="K370" s="70" t="s">
        <v>736</v>
      </c>
      <c r="R370" t="s">
        <v>849</v>
      </c>
      <c r="S370" t="s">
        <v>71</v>
      </c>
    </row>
    <row r="371" spans="1:19" x14ac:dyDescent="0.25">
      <c r="A371" s="70" t="str">
        <f>extraction!$C$15</f>
        <v>250129S05_Zk_Batch_32_Tube_05</v>
      </c>
      <c r="B371" s="70" t="str">
        <f>extraction!$D$15</f>
        <v>250129S05_Zk</v>
      </c>
      <c r="C371" t="s">
        <v>741</v>
      </c>
      <c r="D371" s="70" t="s">
        <v>89</v>
      </c>
      <c r="E371" s="70" t="s">
        <v>78</v>
      </c>
      <c r="F371" s="70" t="str">
        <f t="shared" si="5"/>
        <v>250129S05_Zk_area_2_Lys</v>
      </c>
      <c r="G371" s="125" t="s">
        <v>861</v>
      </c>
      <c r="H371" s="70">
        <v>2</v>
      </c>
      <c r="I371" s="122">
        <v>11.224</v>
      </c>
      <c r="K371" s="70" t="s">
        <v>736</v>
      </c>
      <c r="R371" t="s">
        <v>849</v>
      </c>
      <c r="S371" t="s">
        <v>71</v>
      </c>
    </row>
    <row r="372" spans="1:19" x14ac:dyDescent="0.25">
      <c r="A372" s="70" t="str">
        <f>extraction!$C$15</f>
        <v>250129S05_Zk_Batch_32_Tube_05</v>
      </c>
      <c r="B372" s="70" t="str">
        <f>extraction!$D$15</f>
        <v>250129S05_Zk</v>
      </c>
      <c r="C372" t="s">
        <v>742</v>
      </c>
      <c r="D372" s="70" t="s">
        <v>852</v>
      </c>
      <c r="E372" s="70" t="s">
        <v>78</v>
      </c>
      <c r="F372" s="70" t="str">
        <f t="shared" si="5"/>
        <v>250129S05_Zk_area_2_NLeu</v>
      </c>
      <c r="G372" s="125" t="s">
        <v>861</v>
      </c>
      <c r="H372" s="70">
        <v>2</v>
      </c>
      <c r="I372" s="122">
        <v>71.384</v>
      </c>
      <c r="K372" s="70" t="s">
        <v>736</v>
      </c>
      <c r="R372" t="s">
        <v>849</v>
      </c>
      <c r="S372" t="s">
        <v>71</v>
      </c>
    </row>
    <row r="373" spans="1:19" x14ac:dyDescent="0.25">
      <c r="A373" s="70" t="str">
        <f>extraction!$C$15</f>
        <v>250129S05_Zk_Batch_32_Tube_05</v>
      </c>
      <c r="B373" s="70" t="str">
        <f>extraction!$D$15</f>
        <v>250129S05_Zk</v>
      </c>
      <c r="C373" t="s">
        <v>743</v>
      </c>
      <c r="D373" s="70" t="s">
        <v>90</v>
      </c>
      <c r="E373" s="70" t="s">
        <v>78</v>
      </c>
      <c r="F373" s="70" t="str">
        <f t="shared" si="5"/>
        <v>250129S05_Zk_area_2_Phe</v>
      </c>
      <c r="G373" s="125" t="s">
        <v>861</v>
      </c>
      <c r="H373" s="70">
        <v>2</v>
      </c>
      <c r="I373" s="122">
        <v>4.3479999999999999</v>
      </c>
      <c r="K373" s="70" t="s">
        <v>736</v>
      </c>
      <c r="R373" t="s">
        <v>849</v>
      </c>
      <c r="S373" t="s">
        <v>71</v>
      </c>
    </row>
    <row r="374" spans="1:19" x14ac:dyDescent="0.25">
      <c r="A374" s="70" t="str">
        <f>extraction!$C$15</f>
        <v>250129S05_Zk_Batch_32_Tube_05</v>
      </c>
      <c r="B374" s="70" t="str">
        <f>extraction!$D$15</f>
        <v>250129S05_Zk</v>
      </c>
      <c r="C374" t="s">
        <v>744</v>
      </c>
      <c r="D374" s="70" t="s">
        <v>91</v>
      </c>
      <c r="E374" s="70" t="s">
        <v>78</v>
      </c>
      <c r="F374" s="70" t="str">
        <f t="shared" si="5"/>
        <v>250129S05_Zk_area_2_Pro</v>
      </c>
      <c r="G374" s="125" t="s">
        <v>861</v>
      </c>
      <c r="H374" s="70">
        <v>2</v>
      </c>
      <c r="I374" s="122">
        <v>10.177</v>
      </c>
      <c r="K374" s="70" t="s">
        <v>736</v>
      </c>
      <c r="R374" t="s">
        <v>849</v>
      </c>
      <c r="S374" t="s">
        <v>71</v>
      </c>
    </row>
    <row r="375" spans="1:19" x14ac:dyDescent="0.25">
      <c r="A375" s="70" t="str">
        <f>extraction!$C$15</f>
        <v>250129S05_Zk_Batch_32_Tube_05</v>
      </c>
      <c r="B375" s="70" t="str">
        <f>extraction!$D$15</f>
        <v>250129S05_Zk</v>
      </c>
      <c r="C375" t="s">
        <v>745</v>
      </c>
      <c r="D375" s="70" t="s">
        <v>92</v>
      </c>
      <c r="E375" s="70" t="s">
        <v>78</v>
      </c>
      <c r="F375" s="70" t="str">
        <f t="shared" si="5"/>
        <v>250129S05_Zk_area_2_Ser</v>
      </c>
      <c r="G375" s="125" t="s">
        <v>861</v>
      </c>
      <c r="H375" s="70">
        <v>2</v>
      </c>
      <c r="I375" s="122">
        <v>5.2220000000000004</v>
      </c>
      <c r="K375" s="70" t="s">
        <v>736</v>
      </c>
      <c r="R375" t="s">
        <v>849</v>
      </c>
      <c r="S375" t="s">
        <v>71</v>
      </c>
    </row>
    <row r="376" spans="1:19" x14ac:dyDescent="0.25">
      <c r="A376" s="70" t="str">
        <f>extraction!$C$15</f>
        <v>250129S05_Zk_Batch_32_Tube_05</v>
      </c>
      <c r="B376" s="70" t="str">
        <f>extraction!$D$15</f>
        <v>250129S05_Zk</v>
      </c>
      <c r="C376" t="s">
        <v>746</v>
      </c>
      <c r="D376" s="70" t="s">
        <v>93</v>
      </c>
      <c r="E376" s="70" t="s">
        <v>78</v>
      </c>
      <c r="F376" s="70" t="str">
        <f t="shared" si="5"/>
        <v>250129S05_Zk_area_2_Thr</v>
      </c>
      <c r="G376" s="125" t="s">
        <v>861</v>
      </c>
      <c r="H376" s="70">
        <v>2</v>
      </c>
      <c r="I376" s="122">
        <v>6.4160000000000004</v>
      </c>
      <c r="K376" s="70" t="s">
        <v>736</v>
      </c>
      <c r="R376" t="s">
        <v>849</v>
      </c>
      <c r="S376" t="s">
        <v>71</v>
      </c>
    </row>
    <row r="377" spans="1:19" x14ac:dyDescent="0.25">
      <c r="A377" s="70" t="str">
        <f>extraction!$C$15</f>
        <v>250129S05_Zk_Batch_32_Tube_05</v>
      </c>
      <c r="B377" s="70" t="str">
        <f>extraction!$D$15</f>
        <v>250129S05_Zk</v>
      </c>
      <c r="C377" t="s">
        <v>747</v>
      </c>
      <c r="D377" s="70" t="s">
        <v>94</v>
      </c>
      <c r="E377" s="70" t="s">
        <v>78</v>
      </c>
      <c r="F377" s="70" t="str">
        <f t="shared" si="5"/>
        <v>250129S05_Zk_area_2_Tyr</v>
      </c>
      <c r="G377" s="125" t="s">
        <v>861</v>
      </c>
      <c r="H377" s="70">
        <v>2</v>
      </c>
      <c r="I377" s="122">
        <v>1.087</v>
      </c>
      <c r="K377" s="70" t="s">
        <v>736</v>
      </c>
      <c r="R377" t="s">
        <v>849</v>
      </c>
      <c r="S377" t="s">
        <v>71</v>
      </c>
    </row>
    <row r="378" spans="1:19" x14ac:dyDescent="0.25">
      <c r="A378" s="70" t="str">
        <f>extraction!$C$15</f>
        <v>250129S05_Zk_Batch_32_Tube_05</v>
      </c>
      <c r="B378" s="70" t="str">
        <f>extraction!$D$15</f>
        <v>250129S05_Zk</v>
      </c>
      <c r="C378" t="s">
        <v>774</v>
      </c>
      <c r="D378" s="70" t="s">
        <v>95</v>
      </c>
      <c r="E378" s="70" t="s">
        <v>78</v>
      </c>
      <c r="F378" s="70" t="str">
        <f t="shared" si="5"/>
        <v>250129S05_Zk_area_2_Val</v>
      </c>
      <c r="G378" s="125" t="s">
        <v>861</v>
      </c>
      <c r="H378" s="70">
        <v>2</v>
      </c>
      <c r="I378" s="122"/>
      <c r="K378" s="70" t="s">
        <v>736</v>
      </c>
      <c r="R378" t="s">
        <v>849</v>
      </c>
      <c r="S378" t="s">
        <v>71</v>
      </c>
    </row>
    <row r="379" spans="1:19" x14ac:dyDescent="0.25">
      <c r="C379"/>
    </row>
    <row r="380" spans="1:19" x14ac:dyDescent="0.25">
      <c r="A380" s="70" t="str">
        <f>extraction!$C$16</f>
        <v>250129S06_Zk_Batch_32_Tube_06</v>
      </c>
      <c r="B380" s="70" t="str">
        <f>extraction!$D$16</f>
        <v>250129S06_Zk</v>
      </c>
      <c r="C380" t="s">
        <v>734</v>
      </c>
      <c r="D380" s="70" t="s">
        <v>84</v>
      </c>
      <c r="E380" s="70" t="s">
        <v>77</v>
      </c>
      <c r="F380" s="70" t="str">
        <f t="shared" si="5"/>
        <v>250129S06_Zk_d15N_1_Ala</v>
      </c>
      <c r="G380" s="125" t="s">
        <v>868</v>
      </c>
      <c r="H380" s="70">
        <v>1</v>
      </c>
      <c r="I380" s="122">
        <v>20.03557284</v>
      </c>
      <c r="J380" s="70" t="s">
        <v>76</v>
      </c>
      <c r="K380" s="70" t="s">
        <v>736</v>
      </c>
      <c r="R380" t="s">
        <v>849</v>
      </c>
      <c r="S380" t="s">
        <v>71</v>
      </c>
    </row>
    <row r="381" spans="1:19" x14ac:dyDescent="0.25">
      <c r="A381" s="70" t="str">
        <f>extraction!$C$16</f>
        <v>250129S06_Zk_Batch_32_Tube_06</v>
      </c>
      <c r="B381" s="70" t="str">
        <f>extraction!$D$16</f>
        <v>250129S06_Zk</v>
      </c>
      <c r="C381" t="s">
        <v>738</v>
      </c>
      <c r="D381" s="70" t="s">
        <v>85</v>
      </c>
      <c r="E381" s="70" t="s">
        <v>77</v>
      </c>
      <c r="F381" s="70" t="str">
        <f t="shared" si="5"/>
        <v>250129S06_Zk_d15N_1_Asp</v>
      </c>
      <c r="G381" s="125" t="s">
        <v>868</v>
      </c>
      <c r="H381" s="70">
        <v>1</v>
      </c>
      <c r="I381" s="122">
        <v>15.98615695</v>
      </c>
      <c r="J381" s="70" t="s">
        <v>76</v>
      </c>
      <c r="K381" s="70" t="s">
        <v>736</v>
      </c>
      <c r="R381" t="s">
        <v>849</v>
      </c>
      <c r="S381" t="s">
        <v>71</v>
      </c>
    </row>
    <row r="382" spans="1:19" x14ac:dyDescent="0.25">
      <c r="A382" s="70" t="str">
        <f>extraction!$C$16</f>
        <v>250129S06_Zk_Batch_32_Tube_06</v>
      </c>
      <c r="B382" s="70" t="str">
        <f>extraction!$D$16</f>
        <v>250129S06_Zk</v>
      </c>
      <c r="C382" t="s">
        <v>851</v>
      </c>
      <c r="D382" s="70" t="s">
        <v>86</v>
      </c>
      <c r="E382" s="70" t="s">
        <v>77</v>
      </c>
      <c r="F382" s="70" t="str">
        <f t="shared" si="5"/>
        <v>250129S06_Zk_d15N_1_Glu</v>
      </c>
      <c r="G382" s="125" t="s">
        <v>868</v>
      </c>
      <c r="H382" s="70">
        <v>1</v>
      </c>
      <c r="I382" s="122">
        <v>19.411191380000002</v>
      </c>
      <c r="J382" s="70" t="s">
        <v>76</v>
      </c>
      <c r="K382" s="70" t="s">
        <v>736</v>
      </c>
      <c r="R382" t="s">
        <v>849</v>
      </c>
      <c r="S382" t="s">
        <v>71</v>
      </c>
    </row>
    <row r="383" spans="1:19" x14ac:dyDescent="0.25">
      <c r="A383" s="70" t="str">
        <f>extraction!$C$16</f>
        <v>250129S06_Zk_Batch_32_Tube_06</v>
      </c>
      <c r="B383" s="70" t="str">
        <f>extraction!$D$16</f>
        <v>250129S06_Zk</v>
      </c>
      <c r="C383" s="127" t="s">
        <v>155</v>
      </c>
      <c r="D383" s="70" t="s">
        <v>87</v>
      </c>
      <c r="E383" s="70" t="s">
        <v>77</v>
      </c>
      <c r="F383" s="70" t="str">
        <f t="shared" si="5"/>
        <v>250129S06_Zk_d15N_1_Gly</v>
      </c>
      <c r="G383" s="125" t="s">
        <v>868</v>
      </c>
      <c r="H383" s="70">
        <v>1</v>
      </c>
      <c r="I383" s="122">
        <v>12.028384150000001</v>
      </c>
      <c r="J383" s="70" t="s">
        <v>76</v>
      </c>
      <c r="K383" s="70" t="s">
        <v>736</v>
      </c>
      <c r="R383" t="s">
        <v>849</v>
      </c>
      <c r="S383" t="s">
        <v>71</v>
      </c>
    </row>
    <row r="384" spans="1:19" x14ac:dyDescent="0.25">
      <c r="A384" s="70" t="str">
        <f>extraction!$C$16</f>
        <v>250129S06_Zk_Batch_32_Tube_06</v>
      </c>
      <c r="B384" s="70" t="str">
        <f>extraction!$D$16</f>
        <v>250129S06_Zk</v>
      </c>
      <c r="C384" t="s">
        <v>739</v>
      </c>
      <c r="D384" s="70" t="s">
        <v>850</v>
      </c>
      <c r="E384" s="70" t="s">
        <v>77</v>
      </c>
      <c r="F384" s="70" t="str">
        <f t="shared" si="5"/>
        <v>250129S06_Zk_d15N_1_Ile</v>
      </c>
      <c r="G384" s="125" t="s">
        <v>868</v>
      </c>
      <c r="H384" s="70">
        <v>1</v>
      </c>
      <c r="I384" s="122">
        <v>13.890450789999999</v>
      </c>
      <c r="J384" s="70" t="s">
        <v>76</v>
      </c>
      <c r="K384" s="70" t="s">
        <v>736</v>
      </c>
      <c r="R384" t="s">
        <v>849</v>
      </c>
      <c r="S384" t="s">
        <v>71</v>
      </c>
    </row>
    <row r="385" spans="1:19" x14ac:dyDescent="0.25">
      <c r="A385" s="70" t="str">
        <f>extraction!$C$16</f>
        <v>250129S06_Zk_Batch_32_Tube_06</v>
      </c>
      <c r="B385" s="70" t="str">
        <f>extraction!$D$16</f>
        <v>250129S06_Zk</v>
      </c>
      <c r="C385" t="s">
        <v>740</v>
      </c>
      <c r="D385" s="70" t="s">
        <v>88</v>
      </c>
      <c r="E385" s="70" t="s">
        <v>77</v>
      </c>
      <c r="F385" s="70" t="str">
        <f t="shared" si="5"/>
        <v>250129S06_Zk_d15N_1_Leu</v>
      </c>
      <c r="G385" s="125" t="s">
        <v>868</v>
      </c>
      <c r="H385" s="70">
        <v>1</v>
      </c>
      <c r="I385" s="122">
        <v>14.36075102</v>
      </c>
      <c r="J385" s="70" t="s">
        <v>76</v>
      </c>
      <c r="K385" s="70" t="s">
        <v>736</v>
      </c>
      <c r="R385" t="s">
        <v>849</v>
      </c>
      <c r="S385" t="s">
        <v>71</v>
      </c>
    </row>
    <row r="386" spans="1:19" x14ac:dyDescent="0.25">
      <c r="A386" s="70" t="str">
        <f>extraction!$C$16</f>
        <v>250129S06_Zk_Batch_32_Tube_06</v>
      </c>
      <c r="B386" s="70" t="str">
        <f>extraction!$D$16</f>
        <v>250129S06_Zk</v>
      </c>
      <c r="C386" t="s">
        <v>741</v>
      </c>
      <c r="D386" s="70" t="s">
        <v>89</v>
      </c>
      <c r="E386" s="70" t="s">
        <v>77</v>
      </c>
      <c r="F386" s="70" t="str">
        <f t="shared" si="5"/>
        <v>250129S06_Zk_d15N_1_Lys</v>
      </c>
      <c r="G386" s="125" t="s">
        <v>868</v>
      </c>
      <c r="H386" s="70">
        <v>1</v>
      </c>
      <c r="I386" s="122">
        <v>9.9659111970000005</v>
      </c>
      <c r="J386" s="70" t="s">
        <v>76</v>
      </c>
      <c r="K386" s="70" t="s">
        <v>736</v>
      </c>
      <c r="R386" t="s">
        <v>849</v>
      </c>
      <c r="S386" t="s">
        <v>71</v>
      </c>
    </row>
    <row r="387" spans="1:19" x14ac:dyDescent="0.25">
      <c r="A387" s="70" t="str">
        <f>extraction!$C$16</f>
        <v>250129S06_Zk_Batch_32_Tube_06</v>
      </c>
      <c r="B387" s="70" t="str">
        <f>extraction!$D$16</f>
        <v>250129S06_Zk</v>
      </c>
      <c r="C387" t="s">
        <v>742</v>
      </c>
      <c r="D387" s="70" t="s">
        <v>852</v>
      </c>
      <c r="E387" s="70" t="s">
        <v>77</v>
      </c>
      <c r="F387" s="70" t="str">
        <f t="shared" si="5"/>
        <v>250129S06_Zk_d15N_1_NLeu</v>
      </c>
      <c r="G387" s="125" t="s">
        <v>868</v>
      </c>
      <c r="H387" s="70">
        <v>1</v>
      </c>
      <c r="I387" s="122">
        <v>-3.4260640530000002</v>
      </c>
      <c r="J387" s="70" t="s">
        <v>76</v>
      </c>
      <c r="K387" s="70" t="s">
        <v>736</v>
      </c>
      <c r="R387" t="s">
        <v>849</v>
      </c>
      <c r="S387" t="s">
        <v>71</v>
      </c>
    </row>
    <row r="388" spans="1:19" x14ac:dyDescent="0.25">
      <c r="A388" s="70" t="str">
        <f>extraction!$C$16</f>
        <v>250129S06_Zk_Batch_32_Tube_06</v>
      </c>
      <c r="B388" s="70" t="str">
        <f>extraction!$D$16</f>
        <v>250129S06_Zk</v>
      </c>
      <c r="C388" t="s">
        <v>743</v>
      </c>
      <c r="D388" s="70" t="s">
        <v>90</v>
      </c>
      <c r="E388" s="70" t="s">
        <v>77</v>
      </c>
      <c r="F388" s="70" t="str">
        <f t="shared" ref="F388:F509" si="6">B388&amp;"_"&amp;LEFT(E388,4)&amp;"_"&amp;H388&amp;"_"&amp;D388</f>
        <v>250129S06_Zk_d15N_1_Phe</v>
      </c>
      <c r="G388" s="125" t="s">
        <v>868</v>
      </c>
      <c r="H388" s="70">
        <v>1</v>
      </c>
      <c r="I388" s="122">
        <v>6.8470250979999996</v>
      </c>
      <c r="J388" s="70" t="s">
        <v>76</v>
      </c>
      <c r="K388" s="70" t="s">
        <v>736</v>
      </c>
      <c r="R388" t="s">
        <v>849</v>
      </c>
      <c r="S388" t="s">
        <v>71</v>
      </c>
    </row>
    <row r="389" spans="1:19" x14ac:dyDescent="0.25">
      <c r="A389" s="70" t="str">
        <f>extraction!$C$16</f>
        <v>250129S06_Zk_Batch_32_Tube_06</v>
      </c>
      <c r="B389" s="70" t="str">
        <f>extraction!$D$16</f>
        <v>250129S06_Zk</v>
      </c>
      <c r="C389" t="s">
        <v>744</v>
      </c>
      <c r="D389" s="70" t="s">
        <v>91</v>
      </c>
      <c r="E389" s="70" t="s">
        <v>77</v>
      </c>
      <c r="F389" s="70" t="str">
        <f t="shared" si="6"/>
        <v>250129S06_Zk_d15N_1_Pro</v>
      </c>
      <c r="G389" s="125" t="s">
        <v>868</v>
      </c>
      <c r="H389" s="70">
        <v>1</v>
      </c>
      <c r="I389" s="122">
        <v>16.669955359999999</v>
      </c>
      <c r="J389" s="70" t="s">
        <v>76</v>
      </c>
      <c r="K389" s="70" t="s">
        <v>736</v>
      </c>
      <c r="R389" t="s">
        <v>849</v>
      </c>
      <c r="S389" t="s">
        <v>71</v>
      </c>
    </row>
    <row r="390" spans="1:19" x14ac:dyDescent="0.25">
      <c r="A390" s="70" t="str">
        <f>extraction!$C$16</f>
        <v>250129S06_Zk_Batch_32_Tube_06</v>
      </c>
      <c r="B390" s="70" t="str">
        <f>extraction!$D$16</f>
        <v>250129S06_Zk</v>
      </c>
      <c r="C390" t="s">
        <v>745</v>
      </c>
      <c r="D390" s="70" t="s">
        <v>92</v>
      </c>
      <c r="E390" s="70" t="s">
        <v>77</v>
      </c>
      <c r="F390" s="70" t="str">
        <f t="shared" si="6"/>
        <v>250129S06_Zk_d15N_1_Ser</v>
      </c>
      <c r="G390" s="125" t="s">
        <v>868</v>
      </c>
      <c r="H390" s="70">
        <v>1</v>
      </c>
      <c r="I390" s="122">
        <v>10.526847439999999</v>
      </c>
      <c r="J390" s="70" t="s">
        <v>76</v>
      </c>
      <c r="K390" s="70" t="s">
        <v>736</v>
      </c>
      <c r="R390" t="s">
        <v>849</v>
      </c>
      <c r="S390" t="s">
        <v>71</v>
      </c>
    </row>
    <row r="391" spans="1:19" x14ac:dyDescent="0.25">
      <c r="A391" s="70" t="str">
        <f>extraction!$C$16</f>
        <v>250129S06_Zk_Batch_32_Tube_06</v>
      </c>
      <c r="B391" s="70" t="str">
        <f>extraction!$D$16</f>
        <v>250129S06_Zk</v>
      </c>
      <c r="C391" t="s">
        <v>746</v>
      </c>
      <c r="D391" s="70" t="s">
        <v>93</v>
      </c>
      <c r="E391" s="70" t="s">
        <v>77</v>
      </c>
      <c r="F391" s="70" t="str">
        <f t="shared" si="6"/>
        <v>250129S06_Zk_d15N_1_Thr</v>
      </c>
      <c r="G391" s="125" t="s">
        <v>868</v>
      </c>
      <c r="H391" s="70">
        <v>1</v>
      </c>
      <c r="I391" s="122">
        <v>3.5851355030000001</v>
      </c>
      <c r="J391" s="70" t="s">
        <v>76</v>
      </c>
      <c r="K391" s="70" t="s">
        <v>736</v>
      </c>
      <c r="R391" t="s">
        <v>849</v>
      </c>
      <c r="S391" t="s">
        <v>71</v>
      </c>
    </row>
    <row r="392" spans="1:19" x14ac:dyDescent="0.25">
      <c r="A392" s="70" t="str">
        <f>extraction!$C$16</f>
        <v>250129S06_Zk_Batch_32_Tube_06</v>
      </c>
      <c r="B392" s="70" t="str">
        <f>extraction!$D$16</f>
        <v>250129S06_Zk</v>
      </c>
      <c r="C392" t="s">
        <v>747</v>
      </c>
      <c r="D392" s="70" t="s">
        <v>94</v>
      </c>
      <c r="E392" s="70" t="s">
        <v>77</v>
      </c>
      <c r="F392" s="70" t="str">
        <f t="shared" si="6"/>
        <v>250129S06_Zk_d15N_1_Tyr</v>
      </c>
      <c r="G392" s="125" t="s">
        <v>868</v>
      </c>
      <c r="H392" s="70">
        <v>1</v>
      </c>
      <c r="I392" s="122">
        <v>9.3344802690000002</v>
      </c>
      <c r="J392" s="70" t="s">
        <v>76</v>
      </c>
      <c r="K392" s="70" t="s">
        <v>736</v>
      </c>
      <c r="R392" t="s">
        <v>849</v>
      </c>
      <c r="S392" t="s">
        <v>71</v>
      </c>
    </row>
    <row r="393" spans="1:19" x14ac:dyDescent="0.25">
      <c r="A393" s="70" t="str">
        <f>extraction!$C$16</f>
        <v>250129S06_Zk_Batch_32_Tube_06</v>
      </c>
      <c r="B393" s="70" t="str">
        <f>extraction!$D$16</f>
        <v>250129S06_Zk</v>
      </c>
      <c r="C393" t="s">
        <v>774</v>
      </c>
      <c r="D393" s="70" t="s">
        <v>95</v>
      </c>
      <c r="E393" s="70" t="s">
        <v>77</v>
      </c>
      <c r="F393" s="70" t="str">
        <f t="shared" si="6"/>
        <v>250129S06_Zk_d15N_1_Val</v>
      </c>
      <c r="G393" s="125" t="s">
        <v>868</v>
      </c>
      <c r="H393" s="70">
        <v>1</v>
      </c>
      <c r="I393" s="122"/>
      <c r="J393" s="70" t="s">
        <v>76</v>
      </c>
      <c r="K393" s="70" t="s">
        <v>736</v>
      </c>
      <c r="R393" t="s">
        <v>849</v>
      </c>
      <c r="S393" t="s">
        <v>71</v>
      </c>
    </row>
    <row r="394" spans="1:19" x14ac:dyDescent="0.25">
      <c r="A394" s="70" t="str">
        <f>extraction!$C$16</f>
        <v>250129S06_Zk_Batch_32_Tube_06</v>
      </c>
      <c r="B394" s="70" t="str">
        <f>extraction!$D$16</f>
        <v>250129S06_Zk</v>
      </c>
      <c r="C394" t="s">
        <v>734</v>
      </c>
      <c r="D394" s="70" t="s">
        <v>84</v>
      </c>
      <c r="E394" s="70" t="s">
        <v>78</v>
      </c>
      <c r="F394" s="70" t="str">
        <f t="shared" si="6"/>
        <v>250129S06_Zk_area_1_Ala</v>
      </c>
      <c r="G394" s="125" t="s">
        <v>868</v>
      </c>
      <c r="H394" s="70">
        <v>1</v>
      </c>
      <c r="I394" s="122">
        <v>9.391</v>
      </c>
      <c r="K394" s="70" t="s">
        <v>736</v>
      </c>
      <c r="R394" t="s">
        <v>849</v>
      </c>
      <c r="S394" t="s">
        <v>71</v>
      </c>
    </row>
    <row r="395" spans="1:19" x14ac:dyDescent="0.25">
      <c r="A395" s="70" t="str">
        <f>extraction!$C$16</f>
        <v>250129S06_Zk_Batch_32_Tube_06</v>
      </c>
      <c r="B395" s="70" t="str">
        <f>extraction!$D$16</f>
        <v>250129S06_Zk</v>
      </c>
      <c r="C395" t="s">
        <v>738</v>
      </c>
      <c r="D395" s="70" t="s">
        <v>85</v>
      </c>
      <c r="E395" s="70" t="s">
        <v>78</v>
      </c>
      <c r="F395" s="70" t="str">
        <f t="shared" si="6"/>
        <v>250129S06_Zk_area_1_Asp</v>
      </c>
      <c r="G395" s="125" t="s">
        <v>868</v>
      </c>
      <c r="H395" s="70">
        <v>1</v>
      </c>
      <c r="I395" s="122">
        <v>12.492000000000001</v>
      </c>
      <c r="K395" s="70" t="s">
        <v>736</v>
      </c>
      <c r="R395" t="s">
        <v>849</v>
      </c>
      <c r="S395" t="s">
        <v>71</v>
      </c>
    </row>
    <row r="396" spans="1:19" x14ac:dyDescent="0.25">
      <c r="A396" s="70" t="str">
        <f>extraction!$C$16</f>
        <v>250129S06_Zk_Batch_32_Tube_06</v>
      </c>
      <c r="B396" s="70" t="str">
        <f>extraction!$D$16</f>
        <v>250129S06_Zk</v>
      </c>
      <c r="C396" t="s">
        <v>851</v>
      </c>
      <c r="D396" s="70" t="s">
        <v>86</v>
      </c>
      <c r="E396" s="70" t="s">
        <v>78</v>
      </c>
      <c r="F396" s="70" t="str">
        <f t="shared" si="6"/>
        <v>250129S06_Zk_area_1_Glu</v>
      </c>
      <c r="G396" s="125" t="s">
        <v>868</v>
      </c>
      <c r="H396" s="70">
        <v>1</v>
      </c>
      <c r="I396" s="122">
        <v>14.333</v>
      </c>
      <c r="K396" s="70" t="s">
        <v>736</v>
      </c>
      <c r="R396" t="s">
        <v>849</v>
      </c>
      <c r="S396" t="s">
        <v>71</v>
      </c>
    </row>
    <row r="397" spans="1:19" x14ac:dyDescent="0.25">
      <c r="A397" s="70" t="str">
        <f>extraction!$C$16</f>
        <v>250129S06_Zk_Batch_32_Tube_06</v>
      </c>
      <c r="B397" s="70" t="str">
        <f>extraction!$D$16</f>
        <v>250129S06_Zk</v>
      </c>
      <c r="C397" s="127" t="s">
        <v>155</v>
      </c>
      <c r="D397" s="70" t="s">
        <v>87</v>
      </c>
      <c r="E397" s="70" t="s">
        <v>78</v>
      </c>
      <c r="F397" s="70" t="str">
        <f t="shared" si="6"/>
        <v>250129S06_Zk_area_1_Gly</v>
      </c>
      <c r="G397" s="125" t="s">
        <v>868</v>
      </c>
      <c r="H397" s="70">
        <v>1</v>
      </c>
      <c r="I397" s="122">
        <v>8.8140000000000001</v>
      </c>
      <c r="K397" s="70" t="s">
        <v>736</v>
      </c>
      <c r="R397" t="s">
        <v>849</v>
      </c>
      <c r="S397" t="s">
        <v>71</v>
      </c>
    </row>
    <row r="398" spans="1:19" x14ac:dyDescent="0.25">
      <c r="A398" s="70" t="str">
        <f>extraction!$C$16</f>
        <v>250129S06_Zk_Batch_32_Tube_06</v>
      </c>
      <c r="B398" s="70" t="str">
        <f>extraction!$D$16</f>
        <v>250129S06_Zk</v>
      </c>
      <c r="C398" t="s">
        <v>739</v>
      </c>
      <c r="D398" s="70" t="s">
        <v>850</v>
      </c>
      <c r="E398" s="70" t="s">
        <v>78</v>
      </c>
      <c r="F398" s="70" t="str">
        <f t="shared" si="6"/>
        <v>250129S06_Zk_area_1_Ile</v>
      </c>
      <c r="G398" s="125" t="s">
        <v>868</v>
      </c>
      <c r="H398" s="70">
        <v>1</v>
      </c>
      <c r="I398" s="122">
        <v>2.5209999999999999</v>
      </c>
      <c r="K398" s="70" t="s">
        <v>736</v>
      </c>
      <c r="R398" t="s">
        <v>849</v>
      </c>
      <c r="S398" t="s">
        <v>71</v>
      </c>
    </row>
    <row r="399" spans="1:19" x14ac:dyDescent="0.25">
      <c r="A399" s="70" t="str">
        <f>extraction!$C$16</f>
        <v>250129S06_Zk_Batch_32_Tube_06</v>
      </c>
      <c r="B399" s="70" t="str">
        <f>extraction!$D$16</f>
        <v>250129S06_Zk</v>
      </c>
      <c r="C399" t="s">
        <v>740</v>
      </c>
      <c r="D399" s="70" t="s">
        <v>88</v>
      </c>
      <c r="E399" s="70" t="s">
        <v>78</v>
      </c>
      <c r="F399" s="70" t="str">
        <f t="shared" si="6"/>
        <v>250129S06_Zk_area_1_Leu</v>
      </c>
      <c r="G399" s="125" t="s">
        <v>868</v>
      </c>
      <c r="H399" s="70">
        <v>1</v>
      </c>
      <c r="I399" s="122">
        <v>7.9829999999999997</v>
      </c>
      <c r="K399" s="70" t="s">
        <v>736</v>
      </c>
      <c r="R399" t="s">
        <v>849</v>
      </c>
      <c r="S399" t="s">
        <v>71</v>
      </c>
    </row>
    <row r="400" spans="1:19" x14ac:dyDescent="0.25">
      <c r="A400" s="70" t="str">
        <f>extraction!$C$16</f>
        <v>250129S06_Zk_Batch_32_Tube_06</v>
      </c>
      <c r="B400" s="70" t="str">
        <f>extraction!$D$16</f>
        <v>250129S06_Zk</v>
      </c>
      <c r="C400" t="s">
        <v>741</v>
      </c>
      <c r="D400" s="70" t="s">
        <v>89</v>
      </c>
      <c r="E400" s="70" t="s">
        <v>78</v>
      </c>
      <c r="F400" s="70" t="str">
        <f t="shared" si="6"/>
        <v>250129S06_Zk_area_1_Lys</v>
      </c>
      <c r="G400" s="125" t="s">
        <v>868</v>
      </c>
      <c r="H400" s="70">
        <v>1</v>
      </c>
      <c r="I400" s="122">
        <v>8.984</v>
      </c>
      <c r="K400" s="70" t="s">
        <v>736</v>
      </c>
      <c r="R400" t="s">
        <v>849</v>
      </c>
      <c r="S400" t="s">
        <v>71</v>
      </c>
    </row>
    <row r="401" spans="1:19" x14ac:dyDescent="0.25">
      <c r="A401" s="70" t="str">
        <f>extraction!$C$16</f>
        <v>250129S06_Zk_Batch_32_Tube_06</v>
      </c>
      <c r="B401" s="70" t="str">
        <f>extraction!$D$16</f>
        <v>250129S06_Zk</v>
      </c>
      <c r="C401" t="s">
        <v>742</v>
      </c>
      <c r="D401" s="70" t="s">
        <v>852</v>
      </c>
      <c r="E401" s="70" t="s">
        <v>78</v>
      </c>
      <c r="F401" s="70" t="str">
        <f t="shared" si="6"/>
        <v>250129S06_Zk_area_1_NLeu</v>
      </c>
      <c r="G401" s="125" t="s">
        <v>868</v>
      </c>
      <c r="H401" s="70">
        <v>1</v>
      </c>
      <c r="I401" s="122">
        <v>59.338999999999999</v>
      </c>
      <c r="K401" s="70" t="s">
        <v>736</v>
      </c>
      <c r="R401" t="s">
        <v>849</v>
      </c>
      <c r="S401" t="s">
        <v>71</v>
      </c>
    </row>
    <row r="402" spans="1:19" x14ac:dyDescent="0.25">
      <c r="A402" s="70" t="str">
        <f>extraction!$C$16</f>
        <v>250129S06_Zk_Batch_32_Tube_06</v>
      </c>
      <c r="B402" s="70" t="str">
        <f>extraction!$D$16</f>
        <v>250129S06_Zk</v>
      </c>
      <c r="C402" t="s">
        <v>743</v>
      </c>
      <c r="D402" s="70" t="s">
        <v>90</v>
      </c>
      <c r="E402" s="70" t="s">
        <v>78</v>
      </c>
      <c r="F402" s="70" t="str">
        <f t="shared" si="6"/>
        <v>250129S06_Zk_area_1_Phe</v>
      </c>
      <c r="G402" s="125" t="s">
        <v>868</v>
      </c>
      <c r="H402" s="70">
        <v>1</v>
      </c>
      <c r="I402" s="122">
        <v>3.4950000000000001</v>
      </c>
      <c r="K402" s="70" t="s">
        <v>736</v>
      </c>
      <c r="R402" t="s">
        <v>849</v>
      </c>
      <c r="S402" t="s">
        <v>71</v>
      </c>
    </row>
    <row r="403" spans="1:19" x14ac:dyDescent="0.25">
      <c r="A403" s="70" t="str">
        <f>extraction!$C$16</f>
        <v>250129S06_Zk_Batch_32_Tube_06</v>
      </c>
      <c r="B403" s="70" t="str">
        <f>extraction!$D$16</f>
        <v>250129S06_Zk</v>
      </c>
      <c r="C403" t="s">
        <v>744</v>
      </c>
      <c r="D403" s="70" t="s">
        <v>91</v>
      </c>
      <c r="E403" s="70" t="s">
        <v>78</v>
      </c>
      <c r="F403" s="70" t="str">
        <f t="shared" si="6"/>
        <v>250129S06_Zk_area_1_Pro</v>
      </c>
      <c r="G403" s="125" t="s">
        <v>868</v>
      </c>
      <c r="H403" s="70">
        <v>1</v>
      </c>
      <c r="I403" s="122">
        <v>7.46</v>
      </c>
      <c r="K403" s="70" t="s">
        <v>736</v>
      </c>
      <c r="R403" t="s">
        <v>849</v>
      </c>
      <c r="S403" t="s">
        <v>71</v>
      </c>
    </row>
    <row r="404" spans="1:19" x14ac:dyDescent="0.25">
      <c r="A404" s="70" t="str">
        <f>extraction!$C$16</f>
        <v>250129S06_Zk_Batch_32_Tube_06</v>
      </c>
      <c r="B404" s="70" t="str">
        <f>extraction!$D$16</f>
        <v>250129S06_Zk</v>
      </c>
      <c r="C404" t="s">
        <v>745</v>
      </c>
      <c r="D404" s="70" t="s">
        <v>92</v>
      </c>
      <c r="E404" s="70" t="s">
        <v>78</v>
      </c>
      <c r="F404" s="70" t="str">
        <f t="shared" si="6"/>
        <v>250129S06_Zk_area_1_Ser</v>
      </c>
      <c r="G404" s="125" t="s">
        <v>868</v>
      </c>
      <c r="H404" s="70">
        <v>1</v>
      </c>
      <c r="I404" s="122">
        <v>5.2220000000000004</v>
      </c>
      <c r="K404" s="70" t="s">
        <v>736</v>
      </c>
      <c r="R404" t="s">
        <v>849</v>
      </c>
      <c r="S404" t="s">
        <v>71</v>
      </c>
    </row>
    <row r="405" spans="1:19" x14ac:dyDescent="0.25">
      <c r="A405" s="70" t="str">
        <f>extraction!$C$16</f>
        <v>250129S06_Zk_Batch_32_Tube_06</v>
      </c>
      <c r="B405" s="70" t="str">
        <f>extraction!$D$16</f>
        <v>250129S06_Zk</v>
      </c>
      <c r="C405" t="s">
        <v>746</v>
      </c>
      <c r="D405" s="70" t="s">
        <v>93</v>
      </c>
      <c r="E405" s="70" t="s">
        <v>78</v>
      </c>
      <c r="F405" s="70" t="str">
        <f t="shared" si="6"/>
        <v>250129S06_Zk_area_1_Thr</v>
      </c>
      <c r="G405" s="125" t="s">
        <v>868</v>
      </c>
      <c r="H405" s="70">
        <v>1</v>
      </c>
      <c r="I405" s="122">
        <v>5.625</v>
      </c>
      <c r="K405" s="70" t="s">
        <v>736</v>
      </c>
      <c r="R405" t="s">
        <v>849</v>
      </c>
      <c r="S405" t="s">
        <v>71</v>
      </c>
    </row>
    <row r="406" spans="1:19" x14ac:dyDescent="0.25">
      <c r="A406" s="70" t="str">
        <f>extraction!$C$16</f>
        <v>250129S06_Zk_Batch_32_Tube_06</v>
      </c>
      <c r="B406" s="70" t="str">
        <f>extraction!$D$16</f>
        <v>250129S06_Zk</v>
      </c>
      <c r="C406" t="s">
        <v>747</v>
      </c>
      <c r="D406" s="70" t="s">
        <v>94</v>
      </c>
      <c r="E406" s="70" t="s">
        <v>78</v>
      </c>
      <c r="F406" s="70" t="str">
        <f t="shared" si="6"/>
        <v>250129S06_Zk_area_1_Tyr</v>
      </c>
      <c r="G406" s="125" t="s">
        <v>868</v>
      </c>
      <c r="H406" s="70">
        <v>1</v>
      </c>
      <c r="I406" s="122">
        <v>1.107</v>
      </c>
      <c r="K406" s="70" t="s">
        <v>736</v>
      </c>
      <c r="R406" t="s">
        <v>849</v>
      </c>
      <c r="S406" t="s">
        <v>71</v>
      </c>
    </row>
    <row r="407" spans="1:19" x14ac:dyDescent="0.25">
      <c r="A407" s="70" t="str">
        <f>extraction!$C$16</f>
        <v>250129S06_Zk_Batch_32_Tube_06</v>
      </c>
      <c r="B407" s="70" t="str">
        <f>extraction!$D$16</f>
        <v>250129S06_Zk</v>
      </c>
      <c r="C407" t="s">
        <v>774</v>
      </c>
      <c r="D407" s="70" t="s">
        <v>95</v>
      </c>
      <c r="E407" s="70" t="s">
        <v>78</v>
      </c>
      <c r="F407" s="70" t="str">
        <f t="shared" si="6"/>
        <v>250129S06_Zk_area_1_Val</v>
      </c>
      <c r="G407" s="125" t="s">
        <v>868</v>
      </c>
      <c r="H407" s="70">
        <v>1</v>
      </c>
      <c r="I407" s="122"/>
      <c r="K407" s="70" t="s">
        <v>736</v>
      </c>
      <c r="R407" t="s">
        <v>849</v>
      </c>
      <c r="S407" t="s">
        <v>71</v>
      </c>
    </row>
    <row r="408" spans="1:19" x14ac:dyDescent="0.25">
      <c r="C408"/>
    </row>
    <row r="409" spans="1:19" x14ac:dyDescent="0.25">
      <c r="A409" s="70" t="str">
        <f>extraction!$C$16</f>
        <v>250129S06_Zk_Batch_32_Tube_06</v>
      </c>
      <c r="B409" s="70" t="str">
        <f>extraction!$D$16</f>
        <v>250129S06_Zk</v>
      </c>
      <c r="C409" t="s">
        <v>734</v>
      </c>
      <c r="D409" s="70" t="s">
        <v>84</v>
      </c>
      <c r="E409" s="70" t="s">
        <v>77</v>
      </c>
      <c r="F409" s="70" t="str">
        <f t="shared" ref="F409:F436" si="7">B409&amp;"_"&amp;LEFT(E409,4)&amp;"_"&amp;H409&amp;"_"&amp;D409</f>
        <v>250129S06_Zk_d15N_2_Ala</v>
      </c>
      <c r="G409" s="125" t="s">
        <v>862</v>
      </c>
      <c r="H409" s="70">
        <v>2</v>
      </c>
      <c r="I409" s="122">
        <v>20.802422969999999</v>
      </c>
      <c r="J409" s="70" t="s">
        <v>76</v>
      </c>
      <c r="K409" s="70" t="s">
        <v>736</v>
      </c>
      <c r="R409" t="s">
        <v>849</v>
      </c>
      <c r="S409" t="s">
        <v>71</v>
      </c>
    </row>
    <row r="410" spans="1:19" x14ac:dyDescent="0.25">
      <c r="A410" s="70" t="str">
        <f>extraction!$C$16</f>
        <v>250129S06_Zk_Batch_32_Tube_06</v>
      </c>
      <c r="B410" s="70" t="str">
        <f>extraction!$D$16</f>
        <v>250129S06_Zk</v>
      </c>
      <c r="C410" t="s">
        <v>738</v>
      </c>
      <c r="D410" s="70" t="s">
        <v>85</v>
      </c>
      <c r="E410" s="70" t="s">
        <v>77</v>
      </c>
      <c r="F410" s="70" t="str">
        <f t="shared" si="7"/>
        <v>250129S06_Zk_d15N_2_Asp</v>
      </c>
      <c r="G410" s="125" t="s">
        <v>862</v>
      </c>
      <c r="H410" s="70">
        <v>2</v>
      </c>
      <c r="I410" s="122">
        <v>17.053293440000001</v>
      </c>
      <c r="J410" s="70" t="s">
        <v>76</v>
      </c>
      <c r="K410" s="70" t="s">
        <v>736</v>
      </c>
      <c r="R410" t="s">
        <v>849</v>
      </c>
      <c r="S410" t="s">
        <v>71</v>
      </c>
    </row>
    <row r="411" spans="1:19" x14ac:dyDescent="0.25">
      <c r="A411" s="70" t="str">
        <f>extraction!$C$16</f>
        <v>250129S06_Zk_Batch_32_Tube_06</v>
      </c>
      <c r="B411" s="70" t="str">
        <f>extraction!$D$16</f>
        <v>250129S06_Zk</v>
      </c>
      <c r="C411" t="s">
        <v>851</v>
      </c>
      <c r="D411" s="70" t="s">
        <v>86</v>
      </c>
      <c r="E411" s="70" t="s">
        <v>77</v>
      </c>
      <c r="F411" s="70" t="str">
        <f t="shared" si="7"/>
        <v>250129S06_Zk_d15N_2_Glu</v>
      </c>
      <c r="G411" s="125" t="s">
        <v>862</v>
      </c>
      <c r="H411" s="70">
        <v>2</v>
      </c>
      <c r="I411" s="122">
        <v>20.52959426</v>
      </c>
      <c r="J411" s="70" t="s">
        <v>76</v>
      </c>
      <c r="K411" s="70" t="s">
        <v>736</v>
      </c>
      <c r="R411" t="s">
        <v>849</v>
      </c>
      <c r="S411" t="s">
        <v>71</v>
      </c>
    </row>
    <row r="412" spans="1:19" x14ac:dyDescent="0.25">
      <c r="A412" s="70" t="str">
        <f>extraction!$C$16</f>
        <v>250129S06_Zk_Batch_32_Tube_06</v>
      </c>
      <c r="B412" s="70" t="str">
        <f>extraction!$D$16</f>
        <v>250129S06_Zk</v>
      </c>
      <c r="C412" s="127" t="s">
        <v>155</v>
      </c>
      <c r="D412" s="70" t="s">
        <v>87</v>
      </c>
      <c r="E412" s="70" t="s">
        <v>77</v>
      </c>
      <c r="F412" s="70" t="str">
        <f t="shared" si="7"/>
        <v>250129S06_Zk_d15N_2_Gly</v>
      </c>
      <c r="G412" s="125" t="s">
        <v>862</v>
      </c>
      <c r="H412" s="70">
        <v>2</v>
      </c>
      <c r="I412" s="122">
        <v>13.602161329999999</v>
      </c>
      <c r="J412" s="70" t="s">
        <v>76</v>
      </c>
      <c r="K412" s="70" t="s">
        <v>736</v>
      </c>
      <c r="R412" t="s">
        <v>849</v>
      </c>
      <c r="S412" t="s">
        <v>71</v>
      </c>
    </row>
    <row r="413" spans="1:19" x14ac:dyDescent="0.25">
      <c r="A413" s="70" t="str">
        <f>extraction!$C$16</f>
        <v>250129S06_Zk_Batch_32_Tube_06</v>
      </c>
      <c r="B413" s="70" t="str">
        <f>extraction!$D$16</f>
        <v>250129S06_Zk</v>
      </c>
      <c r="C413" t="s">
        <v>739</v>
      </c>
      <c r="D413" s="70" t="s">
        <v>850</v>
      </c>
      <c r="E413" s="70" t="s">
        <v>77</v>
      </c>
      <c r="F413" s="70" t="str">
        <f t="shared" si="7"/>
        <v>250129S06_Zk_d15N_2_Ile</v>
      </c>
      <c r="G413" s="125" t="s">
        <v>862</v>
      </c>
      <c r="H413" s="70">
        <v>2</v>
      </c>
      <c r="I413" s="122">
        <v>15.19282316</v>
      </c>
      <c r="J413" s="70" t="s">
        <v>76</v>
      </c>
      <c r="K413" s="70" t="s">
        <v>736</v>
      </c>
      <c r="R413" t="s">
        <v>849</v>
      </c>
      <c r="S413" t="s">
        <v>71</v>
      </c>
    </row>
    <row r="414" spans="1:19" x14ac:dyDescent="0.25">
      <c r="A414" s="70" t="str">
        <f>extraction!$C$16</f>
        <v>250129S06_Zk_Batch_32_Tube_06</v>
      </c>
      <c r="B414" s="70" t="str">
        <f>extraction!$D$16</f>
        <v>250129S06_Zk</v>
      </c>
      <c r="C414" t="s">
        <v>740</v>
      </c>
      <c r="D414" s="70" t="s">
        <v>88</v>
      </c>
      <c r="E414" s="70" t="s">
        <v>77</v>
      </c>
      <c r="F414" s="70" t="str">
        <f t="shared" si="7"/>
        <v>250129S06_Zk_d15N_2_Leu</v>
      </c>
      <c r="G414" s="125" t="s">
        <v>862</v>
      </c>
      <c r="H414" s="70">
        <v>2</v>
      </c>
      <c r="I414" s="122">
        <v>15.93177618</v>
      </c>
      <c r="J414" s="70" t="s">
        <v>76</v>
      </c>
      <c r="K414" s="70" t="s">
        <v>736</v>
      </c>
      <c r="R414" t="s">
        <v>849</v>
      </c>
      <c r="S414" t="s">
        <v>71</v>
      </c>
    </row>
    <row r="415" spans="1:19" x14ac:dyDescent="0.25">
      <c r="A415" s="70" t="str">
        <f>extraction!$C$16</f>
        <v>250129S06_Zk_Batch_32_Tube_06</v>
      </c>
      <c r="B415" s="70" t="str">
        <f>extraction!$D$16</f>
        <v>250129S06_Zk</v>
      </c>
      <c r="C415" t="s">
        <v>741</v>
      </c>
      <c r="D415" s="70" t="s">
        <v>89</v>
      </c>
      <c r="E415" s="70" t="s">
        <v>77</v>
      </c>
      <c r="F415" s="70" t="str">
        <f t="shared" si="7"/>
        <v>250129S06_Zk_d15N_2_Lys</v>
      </c>
      <c r="G415" s="125" t="s">
        <v>862</v>
      </c>
      <c r="H415" s="70">
        <v>2</v>
      </c>
      <c r="I415" s="122">
        <v>11.257445260000001</v>
      </c>
      <c r="J415" s="70" t="s">
        <v>76</v>
      </c>
      <c r="K415" s="70" t="s">
        <v>736</v>
      </c>
      <c r="R415" t="s">
        <v>849</v>
      </c>
      <c r="S415" t="s">
        <v>71</v>
      </c>
    </row>
    <row r="416" spans="1:19" x14ac:dyDescent="0.25">
      <c r="A416" s="70" t="str">
        <f>extraction!$C$16</f>
        <v>250129S06_Zk_Batch_32_Tube_06</v>
      </c>
      <c r="B416" s="70" t="str">
        <f>extraction!$D$16</f>
        <v>250129S06_Zk</v>
      </c>
      <c r="C416" t="s">
        <v>742</v>
      </c>
      <c r="D416" s="70" t="s">
        <v>852</v>
      </c>
      <c r="E416" s="70" t="s">
        <v>77</v>
      </c>
      <c r="F416" s="70" t="str">
        <f t="shared" si="7"/>
        <v>250129S06_Zk_d15N_2_NLeu</v>
      </c>
      <c r="G416" s="125" t="s">
        <v>862</v>
      </c>
      <c r="H416" s="70">
        <v>2</v>
      </c>
      <c r="I416" s="122">
        <v>-2.0578036829999999</v>
      </c>
      <c r="J416" s="70" t="s">
        <v>76</v>
      </c>
      <c r="K416" s="70" t="s">
        <v>736</v>
      </c>
      <c r="R416" t="s">
        <v>849</v>
      </c>
      <c r="S416" t="s">
        <v>71</v>
      </c>
    </row>
    <row r="417" spans="1:19" x14ac:dyDescent="0.25">
      <c r="A417" s="70" t="str">
        <f>extraction!$C$16</f>
        <v>250129S06_Zk_Batch_32_Tube_06</v>
      </c>
      <c r="B417" s="70" t="str">
        <f>extraction!$D$16</f>
        <v>250129S06_Zk</v>
      </c>
      <c r="C417" t="s">
        <v>743</v>
      </c>
      <c r="D417" s="70" t="s">
        <v>90</v>
      </c>
      <c r="E417" s="70" t="s">
        <v>77</v>
      </c>
      <c r="F417" s="70" t="str">
        <f t="shared" si="7"/>
        <v>250129S06_Zk_d15N_2_Phe</v>
      </c>
      <c r="G417" s="125" t="s">
        <v>862</v>
      </c>
      <c r="H417" s="70">
        <v>2</v>
      </c>
      <c r="I417" s="122">
        <v>9.7875931880000007</v>
      </c>
      <c r="J417" s="70" t="s">
        <v>76</v>
      </c>
      <c r="K417" s="70" t="s">
        <v>736</v>
      </c>
      <c r="R417" t="s">
        <v>849</v>
      </c>
      <c r="S417" t="s">
        <v>71</v>
      </c>
    </row>
    <row r="418" spans="1:19" x14ac:dyDescent="0.25">
      <c r="A418" s="70" t="str">
        <f>extraction!$C$16</f>
        <v>250129S06_Zk_Batch_32_Tube_06</v>
      </c>
      <c r="B418" s="70" t="str">
        <f>extraction!$D$16</f>
        <v>250129S06_Zk</v>
      </c>
      <c r="C418" t="s">
        <v>744</v>
      </c>
      <c r="D418" s="70" t="s">
        <v>91</v>
      </c>
      <c r="E418" s="70" t="s">
        <v>77</v>
      </c>
      <c r="F418" s="70" t="str">
        <f t="shared" si="7"/>
        <v>250129S06_Zk_d15N_2_Pro</v>
      </c>
      <c r="G418" s="125" t="s">
        <v>862</v>
      </c>
      <c r="H418" s="70">
        <v>2</v>
      </c>
      <c r="I418" s="122">
        <v>17.44290492</v>
      </c>
      <c r="J418" s="70" t="s">
        <v>76</v>
      </c>
      <c r="K418" s="70" t="s">
        <v>736</v>
      </c>
      <c r="R418" t="s">
        <v>849</v>
      </c>
      <c r="S418" t="s">
        <v>71</v>
      </c>
    </row>
    <row r="419" spans="1:19" x14ac:dyDescent="0.25">
      <c r="A419" s="70" t="str">
        <f>extraction!$C$16</f>
        <v>250129S06_Zk_Batch_32_Tube_06</v>
      </c>
      <c r="B419" s="70" t="str">
        <f>extraction!$D$16</f>
        <v>250129S06_Zk</v>
      </c>
      <c r="C419" t="s">
        <v>745</v>
      </c>
      <c r="D419" s="70" t="s">
        <v>92</v>
      </c>
      <c r="E419" s="70" t="s">
        <v>77</v>
      </c>
      <c r="F419" s="70" t="str">
        <f t="shared" si="7"/>
        <v>250129S06_Zk_d15N_2_Ser</v>
      </c>
      <c r="G419" s="125" t="s">
        <v>862</v>
      </c>
      <c r="H419" s="70">
        <v>2</v>
      </c>
      <c r="I419" s="122">
        <v>12.73837155</v>
      </c>
      <c r="J419" s="70" t="s">
        <v>76</v>
      </c>
      <c r="K419" s="70" t="s">
        <v>736</v>
      </c>
      <c r="R419" t="s">
        <v>849</v>
      </c>
      <c r="S419" t="s">
        <v>71</v>
      </c>
    </row>
    <row r="420" spans="1:19" x14ac:dyDescent="0.25">
      <c r="A420" s="70" t="str">
        <f>extraction!$C$16</f>
        <v>250129S06_Zk_Batch_32_Tube_06</v>
      </c>
      <c r="B420" s="70" t="str">
        <f>extraction!$D$16</f>
        <v>250129S06_Zk</v>
      </c>
      <c r="C420" t="s">
        <v>746</v>
      </c>
      <c r="D420" s="70" t="s">
        <v>93</v>
      </c>
      <c r="E420" s="70" t="s">
        <v>77</v>
      </c>
      <c r="F420" s="70" t="str">
        <f t="shared" si="7"/>
        <v>250129S06_Zk_d15N_2_Thr</v>
      </c>
      <c r="G420" s="125" t="s">
        <v>862</v>
      </c>
      <c r="H420" s="70">
        <v>2</v>
      </c>
      <c r="I420" s="122">
        <v>5.1011812860000001</v>
      </c>
      <c r="J420" s="70" t="s">
        <v>76</v>
      </c>
      <c r="K420" s="70" t="s">
        <v>736</v>
      </c>
      <c r="R420" t="s">
        <v>849</v>
      </c>
      <c r="S420" t="s">
        <v>71</v>
      </c>
    </row>
    <row r="421" spans="1:19" x14ac:dyDescent="0.25">
      <c r="A421" s="70" t="str">
        <f>extraction!$C$16</f>
        <v>250129S06_Zk_Batch_32_Tube_06</v>
      </c>
      <c r="B421" s="70" t="str">
        <f>extraction!$D$16</f>
        <v>250129S06_Zk</v>
      </c>
      <c r="C421" t="s">
        <v>747</v>
      </c>
      <c r="D421" s="70" t="s">
        <v>94</v>
      </c>
      <c r="E421" s="70" t="s">
        <v>77</v>
      </c>
      <c r="F421" s="70" t="str">
        <f t="shared" si="7"/>
        <v>250129S06_Zk_d15N_2_Tyr</v>
      </c>
      <c r="G421" s="125" t="s">
        <v>862</v>
      </c>
      <c r="H421" s="70">
        <v>2</v>
      </c>
      <c r="I421" s="122">
        <v>13.421953439999999</v>
      </c>
      <c r="J421" s="70" t="s">
        <v>76</v>
      </c>
      <c r="K421" s="70" t="s">
        <v>736</v>
      </c>
      <c r="R421" t="s">
        <v>849</v>
      </c>
      <c r="S421" t="s">
        <v>71</v>
      </c>
    </row>
    <row r="422" spans="1:19" x14ac:dyDescent="0.25">
      <c r="A422" s="70" t="str">
        <f>extraction!$C$16</f>
        <v>250129S06_Zk_Batch_32_Tube_06</v>
      </c>
      <c r="B422" s="70" t="str">
        <f>extraction!$D$16</f>
        <v>250129S06_Zk</v>
      </c>
      <c r="C422" t="s">
        <v>774</v>
      </c>
      <c r="D422" s="70" t="s">
        <v>95</v>
      </c>
      <c r="E422" s="70" t="s">
        <v>77</v>
      </c>
      <c r="F422" s="70" t="str">
        <f t="shared" si="7"/>
        <v>250129S06_Zk_d15N_2_Val</v>
      </c>
      <c r="G422" s="125" t="s">
        <v>862</v>
      </c>
      <c r="H422" s="70">
        <v>2</v>
      </c>
      <c r="I422" s="122"/>
      <c r="J422" s="70" t="s">
        <v>76</v>
      </c>
      <c r="K422" s="70" t="s">
        <v>736</v>
      </c>
      <c r="R422" t="s">
        <v>849</v>
      </c>
      <c r="S422" t="s">
        <v>71</v>
      </c>
    </row>
    <row r="423" spans="1:19" x14ac:dyDescent="0.25">
      <c r="A423" s="70" t="str">
        <f>extraction!$C$16</f>
        <v>250129S06_Zk_Batch_32_Tube_06</v>
      </c>
      <c r="B423" s="70" t="str">
        <f>extraction!$D$16</f>
        <v>250129S06_Zk</v>
      </c>
      <c r="C423" t="s">
        <v>734</v>
      </c>
      <c r="D423" s="70" t="s">
        <v>84</v>
      </c>
      <c r="E423" s="70" t="s">
        <v>78</v>
      </c>
      <c r="F423" s="70" t="str">
        <f t="shared" si="7"/>
        <v>250129S06_Zk_area_2_Ala</v>
      </c>
      <c r="G423" s="125" t="s">
        <v>862</v>
      </c>
      <c r="H423" s="70">
        <v>2</v>
      </c>
      <c r="I423" s="122">
        <v>10.454000000000001</v>
      </c>
      <c r="K423" s="70" t="s">
        <v>736</v>
      </c>
      <c r="R423" t="s">
        <v>849</v>
      </c>
      <c r="S423" t="s">
        <v>71</v>
      </c>
    </row>
    <row r="424" spans="1:19" x14ac:dyDescent="0.25">
      <c r="A424" s="70" t="str">
        <f>extraction!$C$16</f>
        <v>250129S06_Zk_Batch_32_Tube_06</v>
      </c>
      <c r="B424" s="70" t="str">
        <f>extraction!$D$16</f>
        <v>250129S06_Zk</v>
      </c>
      <c r="C424" t="s">
        <v>738</v>
      </c>
      <c r="D424" s="70" t="s">
        <v>85</v>
      </c>
      <c r="E424" s="70" t="s">
        <v>78</v>
      </c>
      <c r="F424" s="70" t="str">
        <f t="shared" si="7"/>
        <v>250129S06_Zk_area_2_Asp</v>
      </c>
      <c r="G424" s="125" t="s">
        <v>862</v>
      </c>
      <c r="H424" s="70">
        <v>2</v>
      </c>
      <c r="I424" s="122">
        <v>15.933</v>
      </c>
      <c r="K424" s="70" t="s">
        <v>736</v>
      </c>
      <c r="R424" t="s">
        <v>849</v>
      </c>
      <c r="S424" t="s">
        <v>71</v>
      </c>
    </row>
    <row r="425" spans="1:19" x14ac:dyDescent="0.25">
      <c r="A425" s="70" t="str">
        <f>extraction!$C$16</f>
        <v>250129S06_Zk_Batch_32_Tube_06</v>
      </c>
      <c r="B425" s="70" t="str">
        <f>extraction!$D$16</f>
        <v>250129S06_Zk</v>
      </c>
      <c r="C425" t="s">
        <v>851</v>
      </c>
      <c r="D425" s="70" t="s">
        <v>86</v>
      </c>
      <c r="E425" s="70" t="s">
        <v>78</v>
      </c>
      <c r="F425" s="70" t="str">
        <f t="shared" si="7"/>
        <v>250129S06_Zk_area_2_Glu</v>
      </c>
      <c r="G425" s="125" t="s">
        <v>862</v>
      </c>
      <c r="H425" s="70">
        <v>2</v>
      </c>
      <c r="I425" s="122">
        <v>17.271000000000001</v>
      </c>
      <c r="K425" s="70" t="s">
        <v>736</v>
      </c>
      <c r="R425" t="s">
        <v>849</v>
      </c>
      <c r="S425" t="s">
        <v>71</v>
      </c>
    </row>
    <row r="426" spans="1:19" x14ac:dyDescent="0.25">
      <c r="A426" s="70" t="str">
        <f>extraction!$C$16</f>
        <v>250129S06_Zk_Batch_32_Tube_06</v>
      </c>
      <c r="B426" s="70" t="str">
        <f>extraction!$D$16</f>
        <v>250129S06_Zk</v>
      </c>
      <c r="C426" s="127" t="s">
        <v>155</v>
      </c>
      <c r="D426" s="70" t="s">
        <v>87</v>
      </c>
      <c r="E426" s="70" t="s">
        <v>78</v>
      </c>
      <c r="F426" s="70" t="str">
        <f t="shared" si="7"/>
        <v>250129S06_Zk_area_2_Gly</v>
      </c>
      <c r="G426" s="125" t="s">
        <v>862</v>
      </c>
      <c r="H426" s="70">
        <v>2</v>
      </c>
      <c r="I426" s="122">
        <v>8.8330000000000002</v>
      </c>
      <c r="K426" s="70" t="s">
        <v>736</v>
      </c>
      <c r="R426" t="s">
        <v>849</v>
      </c>
      <c r="S426" t="s">
        <v>71</v>
      </c>
    </row>
    <row r="427" spans="1:19" x14ac:dyDescent="0.25">
      <c r="A427" s="70" t="str">
        <f>extraction!$C$16</f>
        <v>250129S06_Zk_Batch_32_Tube_06</v>
      </c>
      <c r="B427" s="70" t="str">
        <f>extraction!$D$16</f>
        <v>250129S06_Zk</v>
      </c>
      <c r="C427" t="s">
        <v>739</v>
      </c>
      <c r="D427" s="70" t="s">
        <v>850</v>
      </c>
      <c r="E427" s="70" t="s">
        <v>78</v>
      </c>
      <c r="F427" s="70" t="str">
        <f t="shared" si="7"/>
        <v>250129S06_Zk_area_2_Ile</v>
      </c>
      <c r="G427" s="125" t="s">
        <v>862</v>
      </c>
      <c r="H427" s="70">
        <v>2</v>
      </c>
      <c r="I427" s="122">
        <v>2.7559999999999998</v>
      </c>
      <c r="K427" s="70" t="s">
        <v>736</v>
      </c>
      <c r="R427" t="s">
        <v>849</v>
      </c>
      <c r="S427" t="s">
        <v>71</v>
      </c>
    </row>
    <row r="428" spans="1:19" x14ac:dyDescent="0.25">
      <c r="A428" s="70" t="str">
        <f>extraction!$C$16</f>
        <v>250129S06_Zk_Batch_32_Tube_06</v>
      </c>
      <c r="B428" s="70" t="str">
        <f>extraction!$D$16</f>
        <v>250129S06_Zk</v>
      </c>
      <c r="C428" t="s">
        <v>740</v>
      </c>
      <c r="D428" s="70" t="s">
        <v>88</v>
      </c>
      <c r="E428" s="70" t="s">
        <v>78</v>
      </c>
      <c r="F428" s="70" t="str">
        <f t="shared" si="7"/>
        <v>250129S06_Zk_area_2_Leu</v>
      </c>
      <c r="G428" s="125" t="s">
        <v>862</v>
      </c>
      <c r="H428" s="70">
        <v>2</v>
      </c>
      <c r="I428" s="122">
        <v>8.9190000000000005</v>
      </c>
      <c r="K428" s="70" t="s">
        <v>736</v>
      </c>
      <c r="R428" t="s">
        <v>849</v>
      </c>
      <c r="S428" t="s">
        <v>71</v>
      </c>
    </row>
    <row r="429" spans="1:19" x14ac:dyDescent="0.25">
      <c r="A429" s="70" t="str">
        <f>extraction!$C$16</f>
        <v>250129S06_Zk_Batch_32_Tube_06</v>
      </c>
      <c r="B429" s="70" t="str">
        <f>extraction!$D$16</f>
        <v>250129S06_Zk</v>
      </c>
      <c r="C429" t="s">
        <v>741</v>
      </c>
      <c r="D429" s="70" t="s">
        <v>89</v>
      </c>
      <c r="E429" s="70" t="s">
        <v>78</v>
      </c>
      <c r="F429" s="70" t="str">
        <f t="shared" si="7"/>
        <v>250129S06_Zk_area_2_Lys</v>
      </c>
      <c r="G429" s="125" t="s">
        <v>862</v>
      </c>
      <c r="H429" s="70">
        <v>2</v>
      </c>
      <c r="I429" s="122">
        <v>10.531000000000001</v>
      </c>
      <c r="K429" s="70" t="s">
        <v>736</v>
      </c>
      <c r="R429" t="s">
        <v>849</v>
      </c>
      <c r="S429" t="s">
        <v>71</v>
      </c>
    </row>
    <row r="430" spans="1:19" x14ac:dyDescent="0.25">
      <c r="A430" s="70" t="str">
        <f>extraction!$C$16</f>
        <v>250129S06_Zk_Batch_32_Tube_06</v>
      </c>
      <c r="B430" s="70" t="str">
        <f>extraction!$D$16</f>
        <v>250129S06_Zk</v>
      </c>
      <c r="C430" t="s">
        <v>742</v>
      </c>
      <c r="D430" s="70" t="s">
        <v>852</v>
      </c>
      <c r="E430" s="70" t="s">
        <v>78</v>
      </c>
      <c r="F430" s="70" t="str">
        <f t="shared" si="7"/>
        <v>250129S06_Zk_area_2_NLeu</v>
      </c>
      <c r="G430" s="125" t="s">
        <v>862</v>
      </c>
      <c r="H430" s="70">
        <v>2</v>
      </c>
      <c r="I430" s="122">
        <v>73.132000000000005</v>
      </c>
      <c r="K430" s="70" t="s">
        <v>736</v>
      </c>
      <c r="R430" t="s">
        <v>849</v>
      </c>
      <c r="S430" t="s">
        <v>71</v>
      </c>
    </row>
    <row r="431" spans="1:19" x14ac:dyDescent="0.25">
      <c r="A431" s="70" t="str">
        <f>extraction!$C$16</f>
        <v>250129S06_Zk_Batch_32_Tube_06</v>
      </c>
      <c r="B431" s="70" t="str">
        <f>extraction!$D$16</f>
        <v>250129S06_Zk</v>
      </c>
      <c r="C431" t="s">
        <v>743</v>
      </c>
      <c r="D431" s="70" t="s">
        <v>90</v>
      </c>
      <c r="E431" s="70" t="s">
        <v>78</v>
      </c>
      <c r="F431" s="70" t="str">
        <f t="shared" si="7"/>
        <v>250129S06_Zk_area_2_Phe</v>
      </c>
      <c r="G431" s="125" t="s">
        <v>862</v>
      </c>
      <c r="H431" s="70">
        <v>2</v>
      </c>
      <c r="I431" s="122">
        <v>3.988</v>
      </c>
      <c r="K431" s="70" t="s">
        <v>736</v>
      </c>
      <c r="R431" t="s">
        <v>849</v>
      </c>
      <c r="S431" t="s">
        <v>71</v>
      </c>
    </row>
    <row r="432" spans="1:19" x14ac:dyDescent="0.25">
      <c r="A432" s="70" t="str">
        <f>extraction!$C$16</f>
        <v>250129S06_Zk_Batch_32_Tube_06</v>
      </c>
      <c r="B432" s="70" t="str">
        <f>extraction!$D$16</f>
        <v>250129S06_Zk</v>
      </c>
      <c r="C432" t="s">
        <v>744</v>
      </c>
      <c r="D432" s="70" t="s">
        <v>91</v>
      </c>
      <c r="E432" s="70" t="s">
        <v>78</v>
      </c>
      <c r="F432" s="70" t="str">
        <f t="shared" si="7"/>
        <v>250129S06_Zk_area_2_Pro</v>
      </c>
      <c r="G432" s="125" t="s">
        <v>862</v>
      </c>
      <c r="H432" s="70">
        <v>2</v>
      </c>
      <c r="I432" s="122">
        <v>9.9290000000000003</v>
      </c>
      <c r="K432" s="70" t="s">
        <v>736</v>
      </c>
      <c r="R432" t="s">
        <v>849</v>
      </c>
      <c r="S432" t="s">
        <v>71</v>
      </c>
    </row>
    <row r="433" spans="1:19" x14ac:dyDescent="0.25">
      <c r="A433" s="70" t="str">
        <f>extraction!$C$16</f>
        <v>250129S06_Zk_Batch_32_Tube_06</v>
      </c>
      <c r="B433" s="70" t="str">
        <f>extraction!$D$16</f>
        <v>250129S06_Zk</v>
      </c>
      <c r="C433" t="s">
        <v>745</v>
      </c>
      <c r="D433" s="70" t="s">
        <v>92</v>
      </c>
      <c r="E433" s="70" t="s">
        <v>78</v>
      </c>
      <c r="F433" s="70" t="str">
        <f t="shared" si="7"/>
        <v>250129S06_Zk_area_2_Ser</v>
      </c>
      <c r="G433" s="125" t="s">
        <v>862</v>
      </c>
      <c r="H433" s="70">
        <v>2</v>
      </c>
      <c r="I433" s="122">
        <v>5.2140000000000004</v>
      </c>
      <c r="K433" s="70" t="s">
        <v>736</v>
      </c>
      <c r="R433" t="s">
        <v>849</v>
      </c>
      <c r="S433" t="s">
        <v>71</v>
      </c>
    </row>
    <row r="434" spans="1:19" x14ac:dyDescent="0.25">
      <c r="A434" s="70" t="str">
        <f>extraction!$C$16</f>
        <v>250129S06_Zk_Batch_32_Tube_06</v>
      </c>
      <c r="B434" s="70" t="str">
        <f>extraction!$D$16</f>
        <v>250129S06_Zk</v>
      </c>
      <c r="C434" t="s">
        <v>746</v>
      </c>
      <c r="D434" s="70" t="s">
        <v>93</v>
      </c>
      <c r="E434" s="70" t="s">
        <v>78</v>
      </c>
      <c r="F434" s="70" t="str">
        <f t="shared" si="7"/>
        <v>250129S06_Zk_area_2_Thr</v>
      </c>
      <c r="G434" s="125" t="s">
        <v>862</v>
      </c>
      <c r="H434" s="70">
        <v>2</v>
      </c>
      <c r="I434" s="122">
        <v>5.8460000000000001</v>
      </c>
      <c r="K434" s="70" t="s">
        <v>736</v>
      </c>
      <c r="R434" t="s">
        <v>849</v>
      </c>
      <c r="S434" t="s">
        <v>71</v>
      </c>
    </row>
    <row r="435" spans="1:19" x14ac:dyDescent="0.25">
      <c r="A435" s="70" t="str">
        <f>extraction!$C$16</f>
        <v>250129S06_Zk_Batch_32_Tube_06</v>
      </c>
      <c r="B435" s="70" t="str">
        <f>extraction!$D$16</f>
        <v>250129S06_Zk</v>
      </c>
      <c r="C435" t="s">
        <v>747</v>
      </c>
      <c r="D435" s="70" t="s">
        <v>94</v>
      </c>
      <c r="E435" s="70" t="s">
        <v>78</v>
      </c>
      <c r="F435" s="70" t="str">
        <f t="shared" si="7"/>
        <v>250129S06_Zk_area_2_Tyr</v>
      </c>
      <c r="G435" s="125" t="s">
        <v>862</v>
      </c>
      <c r="H435" s="70">
        <v>2</v>
      </c>
      <c r="I435" s="122">
        <v>0.94899999999999995</v>
      </c>
      <c r="K435" s="70" t="s">
        <v>736</v>
      </c>
      <c r="R435" t="s">
        <v>849</v>
      </c>
      <c r="S435" t="s">
        <v>71</v>
      </c>
    </row>
    <row r="436" spans="1:19" x14ac:dyDescent="0.25">
      <c r="A436" s="70" t="str">
        <f>extraction!$C$16</f>
        <v>250129S06_Zk_Batch_32_Tube_06</v>
      </c>
      <c r="B436" s="70" t="str">
        <f>extraction!$D$16</f>
        <v>250129S06_Zk</v>
      </c>
      <c r="C436" t="s">
        <v>774</v>
      </c>
      <c r="D436" s="70" t="s">
        <v>95</v>
      </c>
      <c r="E436" s="70" t="s">
        <v>78</v>
      </c>
      <c r="F436" s="70" t="str">
        <f t="shared" si="7"/>
        <v>250129S06_Zk_area_2_Val</v>
      </c>
      <c r="G436" s="125" t="s">
        <v>862</v>
      </c>
      <c r="H436" s="70">
        <v>2</v>
      </c>
      <c r="I436" s="122"/>
      <c r="K436" s="70" t="s">
        <v>736</v>
      </c>
      <c r="R436" t="s">
        <v>849</v>
      </c>
      <c r="S436" t="s">
        <v>71</v>
      </c>
    </row>
    <row r="437" spans="1:19" x14ac:dyDescent="0.25">
      <c r="C437"/>
    </row>
    <row r="438" spans="1:19" x14ac:dyDescent="0.25">
      <c r="A438" s="70" t="str">
        <f>extraction!$C$18</f>
        <v>250109S03_Mu_Batch_30_Tube_03</v>
      </c>
      <c r="B438" s="70" t="str">
        <f>extraction!$D$18</f>
        <v>250109S03_Mu</v>
      </c>
      <c r="C438" t="s">
        <v>734</v>
      </c>
      <c r="D438" s="70" t="s">
        <v>84</v>
      </c>
      <c r="E438" s="70" t="s">
        <v>77</v>
      </c>
      <c r="F438" s="70" t="str">
        <f t="shared" si="6"/>
        <v>250109S03_Mu_d15N_1_Ala</v>
      </c>
      <c r="G438" s="125" t="s">
        <v>870</v>
      </c>
      <c r="H438" s="70">
        <v>1</v>
      </c>
      <c r="I438" s="120"/>
      <c r="J438" s="70" t="s">
        <v>76</v>
      </c>
      <c r="K438" s="70" t="s">
        <v>736</v>
      </c>
      <c r="R438" t="s">
        <v>849</v>
      </c>
      <c r="S438" t="s">
        <v>71</v>
      </c>
    </row>
    <row r="439" spans="1:19" x14ac:dyDescent="0.25">
      <c r="A439" s="70" t="str">
        <f>extraction!$C$18</f>
        <v>250109S03_Mu_Batch_30_Tube_03</v>
      </c>
      <c r="B439" s="70" t="str">
        <f>extraction!$D$18</f>
        <v>250109S03_Mu</v>
      </c>
      <c r="C439" t="s">
        <v>738</v>
      </c>
      <c r="D439" s="70" t="s">
        <v>85</v>
      </c>
      <c r="E439" s="70" t="s">
        <v>77</v>
      </c>
      <c r="F439" s="70" t="str">
        <f t="shared" si="6"/>
        <v>250109S03_Mu_d15N_1_Asp</v>
      </c>
      <c r="G439" s="125" t="s">
        <v>870</v>
      </c>
      <c r="H439" s="70">
        <v>1</v>
      </c>
      <c r="I439" s="120">
        <v>9.89</v>
      </c>
      <c r="J439" s="70" t="s">
        <v>76</v>
      </c>
      <c r="K439" s="70" t="s">
        <v>736</v>
      </c>
      <c r="R439" t="s">
        <v>849</v>
      </c>
      <c r="S439" t="s">
        <v>71</v>
      </c>
    </row>
    <row r="440" spans="1:19" x14ac:dyDescent="0.25">
      <c r="A440" s="70" t="str">
        <f>extraction!$C$18</f>
        <v>250109S03_Mu_Batch_30_Tube_03</v>
      </c>
      <c r="B440" s="70" t="str">
        <f>extraction!$D$18</f>
        <v>250109S03_Mu</v>
      </c>
      <c r="C440" t="s">
        <v>851</v>
      </c>
      <c r="D440" s="70" t="s">
        <v>86</v>
      </c>
      <c r="E440" s="70" t="s">
        <v>77</v>
      </c>
      <c r="F440" s="70" t="str">
        <f t="shared" si="6"/>
        <v>250109S03_Mu_d15N_1_Glu</v>
      </c>
      <c r="G440" s="125" t="s">
        <v>870</v>
      </c>
      <c r="H440" s="70">
        <v>1</v>
      </c>
      <c r="I440" s="120">
        <v>11.87</v>
      </c>
      <c r="J440" s="70" t="s">
        <v>76</v>
      </c>
      <c r="K440" s="70" t="s">
        <v>736</v>
      </c>
      <c r="R440" t="s">
        <v>849</v>
      </c>
      <c r="S440" t="s">
        <v>71</v>
      </c>
    </row>
    <row r="441" spans="1:19" x14ac:dyDescent="0.25">
      <c r="A441" s="70" t="str">
        <f>extraction!$C$18</f>
        <v>250109S03_Mu_Batch_30_Tube_03</v>
      </c>
      <c r="B441" s="70" t="str">
        <f>extraction!$D$18</f>
        <v>250109S03_Mu</v>
      </c>
      <c r="C441" s="127" t="s">
        <v>155</v>
      </c>
      <c r="D441" s="70" t="s">
        <v>87</v>
      </c>
      <c r="E441" s="70" t="s">
        <v>77</v>
      </c>
      <c r="F441" s="70" t="str">
        <f t="shared" si="6"/>
        <v>250109S03_Mu_d15N_1_Gly</v>
      </c>
      <c r="G441" s="125" t="s">
        <v>870</v>
      </c>
      <c r="H441" s="70">
        <v>1</v>
      </c>
      <c r="I441" s="120">
        <v>8.5399999999999991</v>
      </c>
      <c r="J441" s="70" t="s">
        <v>76</v>
      </c>
      <c r="K441" s="70" t="s">
        <v>736</v>
      </c>
      <c r="R441" t="s">
        <v>849</v>
      </c>
      <c r="S441" t="s">
        <v>71</v>
      </c>
    </row>
    <row r="442" spans="1:19" x14ac:dyDescent="0.25">
      <c r="A442" s="70" t="str">
        <f>extraction!$C$18</f>
        <v>250109S03_Mu_Batch_30_Tube_03</v>
      </c>
      <c r="B442" s="70" t="str">
        <f>extraction!$D$18</f>
        <v>250109S03_Mu</v>
      </c>
      <c r="C442" t="s">
        <v>739</v>
      </c>
      <c r="D442" s="70" t="s">
        <v>850</v>
      </c>
      <c r="E442" s="70" t="s">
        <v>77</v>
      </c>
      <c r="F442" s="70" t="str">
        <f t="shared" si="6"/>
        <v>250109S03_Mu_d15N_1_Ile</v>
      </c>
      <c r="G442" s="125" t="s">
        <v>870</v>
      </c>
      <c r="H442" s="70">
        <v>1</v>
      </c>
      <c r="I442" s="120">
        <v>4.5199999999999996</v>
      </c>
      <c r="J442" s="70" t="s">
        <v>76</v>
      </c>
      <c r="K442" s="70" t="s">
        <v>736</v>
      </c>
      <c r="R442" t="s">
        <v>849</v>
      </c>
      <c r="S442" t="s">
        <v>71</v>
      </c>
    </row>
    <row r="443" spans="1:19" x14ac:dyDescent="0.25">
      <c r="A443" s="70" t="str">
        <f>extraction!$C$18</f>
        <v>250109S03_Mu_Batch_30_Tube_03</v>
      </c>
      <c r="B443" s="70" t="str">
        <f>extraction!$D$18</f>
        <v>250109S03_Mu</v>
      </c>
      <c r="C443" t="s">
        <v>740</v>
      </c>
      <c r="D443" s="70" t="s">
        <v>88</v>
      </c>
      <c r="E443" s="70" t="s">
        <v>77</v>
      </c>
      <c r="F443" s="70" t="str">
        <f t="shared" si="6"/>
        <v>250109S03_Mu_d15N_1_Leu</v>
      </c>
      <c r="G443" s="125" t="s">
        <v>870</v>
      </c>
      <c r="H443" s="70">
        <v>1</v>
      </c>
      <c r="I443" s="120">
        <v>6.33</v>
      </c>
      <c r="J443" s="70" t="s">
        <v>76</v>
      </c>
      <c r="K443" s="70" t="s">
        <v>736</v>
      </c>
      <c r="R443" t="s">
        <v>849</v>
      </c>
      <c r="S443" t="s">
        <v>71</v>
      </c>
    </row>
    <row r="444" spans="1:19" x14ac:dyDescent="0.25">
      <c r="A444" s="70" t="str">
        <f>extraction!$C$18</f>
        <v>250109S03_Mu_Batch_30_Tube_03</v>
      </c>
      <c r="B444" s="70" t="str">
        <f>extraction!$D$18</f>
        <v>250109S03_Mu</v>
      </c>
      <c r="C444" t="s">
        <v>741</v>
      </c>
      <c r="D444" s="70" t="s">
        <v>89</v>
      </c>
      <c r="E444" s="70" t="s">
        <v>77</v>
      </c>
      <c r="F444" s="70" t="str">
        <f t="shared" si="6"/>
        <v>250109S03_Mu_d15N_1_Lys</v>
      </c>
      <c r="G444" s="125" t="s">
        <v>870</v>
      </c>
      <c r="H444" s="70">
        <v>1</v>
      </c>
      <c r="I444" s="120">
        <v>4.38</v>
      </c>
      <c r="J444" s="70" t="s">
        <v>76</v>
      </c>
      <c r="K444" s="70" t="s">
        <v>736</v>
      </c>
      <c r="R444" t="s">
        <v>849</v>
      </c>
      <c r="S444" t="s">
        <v>71</v>
      </c>
    </row>
    <row r="445" spans="1:19" x14ac:dyDescent="0.25">
      <c r="A445" s="70" t="str">
        <f>extraction!$C$18</f>
        <v>250109S03_Mu_Batch_30_Tube_03</v>
      </c>
      <c r="B445" s="70" t="str">
        <f>extraction!$D$18</f>
        <v>250109S03_Mu</v>
      </c>
      <c r="C445" t="s">
        <v>742</v>
      </c>
      <c r="D445" s="70" t="s">
        <v>852</v>
      </c>
      <c r="E445" s="70" t="s">
        <v>77</v>
      </c>
      <c r="F445" s="70" t="str">
        <f t="shared" si="6"/>
        <v>250109S03_Mu_d15N_1_NLeu</v>
      </c>
      <c r="G445" s="125" t="s">
        <v>870</v>
      </c>
      <c r="H445" s="70">
        <v>1</v>
      </c>
      <c r="I445" s="120">
        <v>-2.42</v>
      </c>
      <c r="J445" s="70" t="s">
        <v>76</v>
      </c>
      <c r="K445" s="70" t="s">
        <v>736</v>
      </c>
      <c r="R445" t="s">
        <v>849</v>
      </c>
      <c r="S445" t="s">
        <v>71</v>
      </c>
    </row>
    <row r="446" spans="1:19" x14ac:dyDescent="0.25">
      <c r="A446" s="70" t="str">
        <f>extraction!$C$18</f>
        <v>250109S03_Mu_Batch_30_Tube_03</v>
      </c>
      <c r="B446" s="70" t="str">
        <f>extraction!$D$18</f>
        <v>250109S03_Mu</v>
      </c>
      <c r="C446" t="s">
        <v>743</v>
      </c>
      <c r="D446" s="70" t="s">
        <v>90</v>
      </c>
      <c r="E446" s="70" t="s">
        <v>77</v>
      </c>
      <c r="F446" s="70" t="str">
        <f t="shared" si="6"/>
        <v>250109S03_Mu_d15N_1_Phe</v>
      </c>
      <c r="G446" s="125" t="s">
        <v>870</v>
      </c>
      <c r="H446" s="70">
        <v>1</v>
      </c>
      <c r="I446" s="120">
        <v>3.23</v>
      </c>
      <c r="J446" s="70" t="s">
        <v>76</v>
      </c>
      <c r="K446" s="70" t="s">
        <v>736</v>
      </c>
      <c r="R446" t="s">
        <v>849</v>
      </c>
      <c r="S446" t="s">
        <v>71</v>
      </c>
    </row>
    <row r="447" spans="1:19" x14ac:dyDescent="0.25">
      <c r="A447" s="70" t="str">
        <f>extraction!$C$18</f>
        <v>250109S03_Mu_Batch_30_Tube_03</v>
      </c>
      <c r="B447" s="70" t="str">
        <f>extraction!$D$18</f>
        <v>250109S03_Mu</v>
      </c>
      <c r="C447" t="s">
        <v>744</v>
      </c>
      <c r="D447" s="70" t="s">
        <v>91</v>
      </c>
      <c r="E447" s="70" t="s">
        <v>77</v>
      </c>
      <c r="F447" s="70" t="str">
        <f t="shared" si="6"/>
        <v>250109S03_Mu_d15N_1_Pro</v>
      </c>
      <c r="G447" s="125" t="s">
        <v>870</v>
      </c>
      <c r="H447" s="70">
        <v>1</v>
      </c>
      <c r="I447" s="120">
        <v>7.88</v>
      </c>
      <c r="J447" s="70" t="s">
        <v>76</v>
      </c>
      <c r="K447" s="70" t="s">
        <v>736</v>
      </c>
      <c r="R447" t="s">
        <v>849</v>
      </c>
      <c r="S447" t="s">
        <v>71</v>
      </c>
    </row>
    <row r="448" spans="1:19" x14ac:dyDescent="0.25">
      <c r="A448" s="70" t="str">
        <f>extraction!$C$18</f>
        <v>250109S03_Mu_Batch_30_Tube_03</v>
      </c>
      <c r="B448" s="70" t="str">
        <f>extraction!$D$18</f>
        <v>250109S03_Mu</v>
      </c>
      <c r="C448" t="s">
        <v>745</v>
      </c>
      <c r="D448" s="70" t="s">
        <v>92</v>
      </c>
      <c r="E448" s="70" t="s">
        <v>77</v>
      </c>
      <c r="F448" s="70" t="str">
        <f t="shared" si="6"/>
        <v>250109S03_Mu_d15N_1_Ser</v>
      </c>
      <c r="G448" s="125" t="s">
        <v>870</v>
      </c>
      <c r="H448" s="70">
        <v>1</v>
      </c>
      <c r="I448" s="120">
        <v>4.5199999999999996</v>
      </c>
      <c r="J448" s="70" t="s">
        <v>76</v>
      </c>
      <c r="K448" s="70" t="s">
        <v>736</v>
      </c>
      <c r="R448" t="s">
        <v>849</v>
      </c>
      <c r="S448" t="s">
        <v>71</v>
      </c>
    </row>
    <row r="449" spans="1:19" x14ac:dyDescent="0.25">
      <c r="A449" s="70" t="str">
        <f>extraction!$C$18</f>
        <v>250109S03_Mu_Batch_30_Tube_03</v>
      </c>
      <c r="B449" s="70" t="str">
        <f>extraction!$D$18</f>
        <v>250109S03_Mu</v>
      </c>
      <c r="C449" t="s">
        <v>746</v>
      </c>
      <c r="D449" s="70" t="s">
        <v>93</v>
      </c>
      <c r="E449" s="70" t="s">
        <v>77</v>
      </c>
      <c r="F449" s="70" t="str">
        <f t="shared" si="6"/>
        <v>250109S03_Mu_d15N_1_Thr</v>
      </c>
      <c r="G449" s="125" t="s">
        <v>870</v>
      </c>
      <c r="H449" s="70">
        <v>1</v>
      </c>
      <c r="I449" s="120">
        <v>-2.0299999999999998</v>
      </c>
      <c r="J449" s="70" t="s">
        <v>76</v>
      </c>
      <c r="K449" s="70" t="s">
        <v>736</v>
      </c>
      <c r="R449" t="s">
        <v>849</v>
      </c>
      <c r="S449" t="s">
        <v>71</v>
      </c>
    </row>
    <row r="450" spans="1:19" x14ac:dyDescent="0.25">
      <c r="A450" s="70" t="str">
        <f>extraction!$C$18</f>
        <v>250109S03_Mu_Batch_30_Tube_03</v>
      </c>
      <c r="B450" s="70" t="str">
        <f>extraction!$D$18</f>
        <v>250109S03_Mu</v>
      </c>
      <c r="C450" t="s">
        <v>747</v>
      </c>
      <c r="D450" s="70" t="s">
        <v>94</v>
      </c>
      <c r="E450" s="70" t="s">
        <v>77</v>
      </c>
      <c r="F450" s="70" t="str">
        <f t="shared" si="6"/>
        <v>250109S03_Mu_d15N_1_Tyr</v>
      </c>
      <c r="G450" s="125" t="s">
        <v>870</v>
      </c>
      <c r="H450" s="70">
        <v>1</v>
      </c>
      <c r="I450" s="120"/>
      <c r="J450" s="70" t="s">
        <v>76</v>
      </c>
      <c r="K450" s="70" t="s">
        <v>736</v>
      </c>
      <c r="R450" t="s">
        <v>849</v>
      </c>
      <c r="S450" t="s">
        <v>71</v>
      </c>
    </row>
    <row r="451" spans="1:19" x14ac:dyDescent="0.25">
      <c r="A451" s="70" t="str">
        <f>extraction!$C$18</f>
        <v>250109S03_Mu_Batch_30_Tube_03</v>
      </c>
      <c r="B451" s="70" t="str">
        <f>extraction!$D$18</f>
        <v>250109S03_Mu</v>
      </c>
      <c r="C451" t="s">
        <v>774</v>
      </c>
      <c r="D451" s="70" t="s">
        <v>95</v>
      </c>
      <c r="E451" s="70" t="s">
        <v>77</v>
      </c>
      <c r="F451" s="70" t="str">
        <f t="shared" si="6"/>
        <v>250109S03_Mu_d15N_1_Val</v>
      </c>
      <c r="G451" s="125" t="s">
        <v>870</v>
      </c>
      <c r="H451" s="70">
        <v>1</v>
      </c>
      <c r="I451" s="120"/>
      <c r="J451" s="70" t="s">
        <v>76</v>
      </c>
      <c r="K451" s="70" t="s">
        <v>736</v>
      </c>
      <c r="R451" t="s">
        <v>849</v>
      </c>
      <c r="S451" t="s">
        <v>71</v>
      </c>
    </row>
    <row r="452" spans="1:19" x14ac:dyDescent="0.25">
      <c r="A452" s="70" t="str">
        <f>extraction!$C$18</f>
        <v>250109S03_Mu_Batch_30_Tube_03</v>
      </c>
      <c r="B452" s="70" t="str">
        <f>extraction!$D$18</f>
        <v>250109S03_Mu</v>
      </c>
      <c r="C452" t="s">
        <v>734</v>
      </c>
      <c r="D452" s="70" t="s">
        <v>84</v>
      </c>
      <c r="E452" s="70" t="s">
        <v>78</v>
      </c>
      <c r="F452" s="70" t="str">
        <f t="shared" si="6"/>
        <v>250109S03_Mu_area_1_Ala</v>
      </c>
      <c r="G452" s="125" t="s">
        <v>870</v>
      </c>
      <c r="H452" s="70">
        <v>1</v>
      </c>
      <c r="I452" s="120"/>
      <c r="K452" s="70" t="s">
        <v>736</v>
      </c>
      <c r="R452" t="s">
        <v>849</v>
      </c>
      <c r="S452" t="s">
        <v>71</v>
      </c>
    </row>
    <row r="453" spans="1:19" x14ac:dyDescent="0.25">
      <c r="A453" s="70" t="str">
        <f>extraction!$C$18</f>
        <v>250109S03_Mu_Batch_30_Tube_03</v>
      </c>
      <c r="B453" s="70" t="str">
        <f>extraction!$D$18</f>
        <v>250109S03_Mu</v>
      </c>
      <c r="C453" t="s">
        <v>738</v>
      </c>
      <c r="D453" s="70" t="s">
        <v>85</v>
      </c>
      <c r="E453" s="70" t="s">
        <v>78</v>
      </c>
      <c r="F453" s="70" t="str">
        <f t="shared" si="6"/>
        <v>250109S03_Mu_area_1_Asp</v>
      </c>
      <c r="G453" s="125" t="s">
        <v>870</v>
      </c>
      <c r="H453" s="70">
        <v>1</v>
      </c>
      <c r="I453" s="120">
        <v>6.92</v>
      </c>
      <c r="K453" s="70" t="s">
        <v>736</v>
      </c>
      <c r="R453" t="s">
        <v>849</v>
      </c>
      <c r="S453" t="s">
        <v>71</v>
      </c>
    </row>
    <row r="454" spans="1:19" x14ac:dyDescent="0.25">
      <c r="A454" s="70" t="str">
        <f>extraction!$C$18</f>
        <v>250109S03_Mu_Batch_30_Tube_03</v>
      </c>
      <c r="B454" s="70" t="str">
        <f>extraction!$D$18</f>
        <v>250109S03_Mu</v>
      </c>
      <c r="C454" t="s">
        <v>851</v>
      </c>
      <c r="D454" s="70" t="s">
        <v>86</v>
      </c>
      <c r="E454" s="70" t="s">
        <v>78</v>
      </c>
      <c r="F454" s="70" t="str">
        <f t="shared" si="6"/>
        <v>250109S03_Mu_area_1_Glu</v>
      </c>
      <c r="G454" s="125" t="s">
        <v>870</v>
      </c>
      <c r="H454" s="70">
        <v>1</v>
      </c>
      <c r="I454" s="120">
        <v>6.2080000000000002</v>
      </c>
      <c r="K454" s="70" t="s">
        <v>736</v>
      </c>
      <c r="R454" t="s">
        <v>849</v>
      </c>
      <c r="S454" t="s">
        <v>71</v>
      </c>
    </row>
    <row r="455" spans="1:19" x14ac:dyDescent="0.25">
      <c r="A455" s="70" t="str">
        <f>extraction!$C$18</f>
        <v>250109S03_Mu_Batch_30_Tube_03</v>
      </c>
      <c r="B455" s="70" t="str">
        <f>extraction!$D$18</f>
        <v>250109S03_Mu</v>
      </c>
      <c r="C455" s="127" t="s">
        <v>155</v>
      </c>
      <c r="D455" s="70" t="s">
        <v>87</v>
      </c>
      <c r="E455" s="70" t="s">
        <v>78</v>
      </c>
      <c r="F455" s="70" t="str">
        <f t="shared" si="6"/>
        <v>250109S03_Mu_area_1_Gly</v>
      </c>
      <c r="G455" s="125" t="s">
        <v>870</v>
      </c>
      <c r="H455" s="70">
        <v>1</v>
      </c>
      <c r="I455" s="120">
        <v>2.3090000000000002</v>
      </c>
      <c r="K455" s="70" t="s">
        <v>736</v>
      </c>
      <c r="R455" t="s">
        <v>849</v>
      </c>
      <c r="S455" t="s">
        <v>71</v>
      </c>
    </row>
    <row r="456" spans="1:19" x14ac:dyDescent="0.25">
      <c r="A456" s="70" t="str">
        <f>extraction!$C$18</f>
        <v>250109S03_Mu_Batch_30_Tube_03</v>
      </c>
      <c r="B456" s="70" t="str">
        <f>extraction!$D$18</f>
        <v>250109S03_Mu</v>
      </c>
      <c r="C456" t="s">
        <v>739</v>
      </c>
      <c r="D456" s="70" t="s">
        <v>850</v>
      </c>
      <c r="E456" s="70" t="s">
        <v>78</v>
      </c>
      <c r="F456" s="70" t="str">
        <f t="shared" si="6"/>
        <v>250109S03_Mu_area_1_Ile</v>
      </c>
      <c r="G456" s="125" t="s">
        <v>870</v>
      </c>
      <c r="H456" s="70">
        <v>1</v>
      </c>
      <c r="I456" s="120">
        <v>0.73699999999999999</v>
      </c>
      <c r="K456" s="70" t="s">
        <v>736</v>
      </c>
      <c r="R456" t="s">
        <v>849</v>
      </c>
      <c r="S456" t="s">
        <v>71</v>
      </c>
    </row>
    <row r="457" spans="1:19" x14ac:dyDescent="0.25">
      <c r="A457" s="70" t="str">
        <f>extraction!$C$18</f>
        <v>250109S03_Mu_Batch_30_Tube_03</v>
      </c>
      <c r="B457" s="70" t="str">
        <f>extraction!$D$18</f>
        <v>250109S03_Mu</v>
      </c>
      <c r="C457" t="s">
        <v>740</v>
      </c>
      <c r="D457" s="70" t="s">
        <v>88</v>
      </c>
      <c r="E457" s="70" t="s">
        <v>78</v>
      </c>
      <c r="F457" s="70" t="str">
        <f t="shared" si="6"/>
        <v>250109S03_Mu_area_1_Leu</v>
      </c>
      <c r="G457" s="125" t="s">
        <v>870</v>
      </c>
      <c r="H457" s="70">
        <v>1</v>
      </c>
      <c r="I457" s="120">
        <v>2.2490000000000001</v>
      </c>
      <c r="K457" s="70" t="s">
        <v>736</v>
      </c>
      <c r="R457" t="s">
        <v>849</v>
      </c>
      <c r="S457" t="s">
        <v>71</v>
      </c>
    </row>
    <row r="458" spans="1:19" x14ac:dyDescent="0.25">
      <c r="A458" s="70" t="str">
        <f>extraction!$C$18</f>
        <v>250109S03_Mu_Batch_30_Tube_03</v>
      </c>
      <c r="B458" s="70" t="str">
        <f>extraction!$D$18</f>
        <v>250109S03_Mu</v>
      </c>
      <c r="C458" t="s">
        <v>741</v>
      </c>
      <c r="D458" s="70" t="s">
        <v>89</v>
      </c>
      <c r="E458" s="70" t="s">
        <v>78</v>
      </c>
      <c r="F458" s="70" t="str">
        <f t="shared" si="6"/>
        <v>250109S03_Mu_area_1_Lys</v>
      </c>
      <c r="G458" s="125" t="s">
        <v>870</v>
      </c>
      <c r="H458" s="70">
        <v>1</v>
      </c>
      <c r="I458" s="120">
        <v>4.5339999999999998</v>
      </c>
      <c r="K458" s="70" t="s">
        <v>736</v>
      </c>
      <c r="R458" t="s">
        <v>849</v>
      </c>
      <c r="S458" t="s">
        <v>71</v>
      </c>
    </row>
    <row r="459" spans="1:19" x14ac:dyDescent="0.25">
      <c r="A459" s="70" t="str">
        <f>extraction!$C$18</f>
        <v>250109S03_Mu_Batch_30_Tube_03</v>
      </c>
      <c r="B459" s="70" t="str">
        <f>extraction!$D$18</f>
        <v>250109S03_Mu</v>
      </c>
      <c r="C459" t="s">
        <v>742</v>
      </c>
      <c r="D459" s="70" t="s">
        <v>852</v>
      </c>
      <c r="E459" s="70" t="s">
        <v>78</v>
      </c>
      <c r="F459" s="70" t="str">
        <f t="shared" si="6"/>
        <v>250109S03_Mu_area_1_NLeu</v>
      </c>
      <c r="G459" s="125" t="s">
        <v>870</v>
      </c>
      <c r="H459" s="70">
        <v>1</v>
      </c>
      <c r="I459" s="120">
        <v>25.207000000000001</v>
      </c>
      <c r="K459" s="70" t="s">
        <v>736</v>
      </c>
      <c r="R459" t="s">
        <v>849</v>
      </c>
      <c r="S459" t="s">
        <v>71</v>
      </c>
    </row>
    <row r="460" spans="1:19" x14ac:dyDescent="0.25">
      <c r="A460" s="70" t="str">
        <f>extraction!$C$18</f>
        <v>250109S03_Mu_Batch_30_Tube_03</v>
      </c>
      <c r="B460" s="70" t="str">
        <f>extraction!$D$18</f>
        <v>250109S03_Mu</v>
      </c>
      <c r="C460" t="s">
        <v>743</v>
      </c>
      <c r="D460" s="70" t="s">
        <v>90</v>
      </c>
      <c r="E460" s="70" t="s">
        <v>78</v>
      </c>
      <c r="F460" s="70" t="str">
        <f t="shared" si="6"/>
        <v>250109S03_Mu_area_1_Phe</v>
      </c>
      <c r="G460" s="125" t="s">
        <v>870</v>
      </c>
      <c r="H460" s="70">
        <v>1</v>
      </c>
      <c r="I460" s="120">
        <v>1.3149999999999999</v>
      </c>
      <c r="K460" s="70" t="s">
        <v>736</v>
      </c>
      <c r="R460" t="s">
        <v>849</v>
      </c>
      <c r="S460" t="s">
        <v>71</v>
      </c>
    </row>
    <row r="461" spans="1:19" x14ac:dyDescent="0.25">
      <c r="A461" s="70" t="str">
        <f>extraction!$C$18</f>
        <v>250109S03_Mu_Batch_30_Tube_03</v>
      </c>
      <c r="B461" s="70" t="str">
        <f>extraction!$D$18</f>
        <v>250109S03_Mu</v>
      </c>
      <c r="C461" t="s">
        <v>744</v>
      </c>
      <c r="D461" s="70" t="s">
        <v>91</v>
      </c>
      <c r="E461" s="70" t="s">
        <v>78</v>
      </c>
      <c r="F461" s="70" t="str">
        <f t="shared" si="6"/>
        <v>250109S03_Mu_area_1_Pro</v>
      </c>
      <c r="G461" s="125" t="s">
        <v>870</v>
      </c>
      <c r="H461" s="70">
        <v>1</v>
      </c>
      <c r="I461" s="120">
        <v>3.1059999999999999</v>
      </c>
      <c r="K461" s="70" t="s">
        <v>736</v>
      </c>
      <c r="R461" t="s">
        <v>849</v>
      </c>
      <c r="S461" t="s">
        <v>71</v>
      </c>
    </row>
    <row r="462" spans="1:19" x14ac:dyDescent="0.25">
      <c r="A462" s="70" t="str">
        <f>extraction!$C$18</f>
        <v>250109S03_Mu_Batch_30_Tube_03</v>
      </c>
      <c r="B462" s="70" t="str">
        <f>extraction!$D$18</f>
        <v>250109S03_Mu</v>
      </c>
      <c r="C462" t="s">
        <v>745</v>
      </c>
      <c r="D462" s="70" t="s">
        <v>92</v>
      </c>
      <c r="E462" s="70" t="s">
        <v>78</v>
      </c>
      <c r="F462" s="70" t="str">
        <f t="shared" si="6"/>
        <v>250109S03_Mu_area_1_Ser</v>
      </c>
      <c r="G462" s="125" t="s">
        <v>870</v>
      </c>
      <c r="H462" s="70">
        <v>1</v>
      </c>
      <c r="I462" s="120">
        <v>2.1080000000000001</v>
      </c>
      <c r="K462" s="70" t="s">
        <v>736</v>
      </c>
      <c r="R462" t="s">
        <v>849</v>
      </c>
      <c r="S462" t="s">
        <v>71</v>
      </c>
    </row>
    <row r="463" spans="1:19" x14ac:dyDescent="0.25">
      <c r="A463" s="70" t="str">
        <f>extraction!$C$18</f>
        <v>250109S03_Mu_Batch_30_Tube_03</v>
      </c>
      <c r="B463" s="70" t="str">
        <f>extraction!$D$18</f>
        <v>250109S03_Mu</v>
      </c>
      <c r="C463" t="s">
        <v>746</v>
      </c>
      <c r="D463" s="70" t="s">
        <v>93</v>
      </c>
      <c r="E463" s="70" t="s">
        <v>78</v>
      </c>
      <c r="F463" s="70" t="str">
        <f t="shared" si="6"/>
        <v>250109S03_Mu_area_1_Thr</v>
      </c>
      <c r="G463" s="125" t="s">
        <v>870</v>
      </c>
      <c r="H463" s="70">
        <v>1</v>
      </c>
      <c r="I463" s="120">
        <v>1.911</v>
      </c>
      <c r="K463" s="70" t="s">
        <v>736</v>
      </c>
      <c r="R463" t="s">
        <v>849</v>
      </c>
      <c r="S463" t="s">
        <v>71</v>
      </c>
    </row>
    <row r="464" spans="1:19" x14ac:dyDescent="0.25">
      <c r="A464" s="70" t="str">
        <f>extraction!$C$18</f>
        <v>250109S03_Mu_Batch_30_Tube_03</v>
      </c>
      <c r="B464" s="70" t="str">
        <f>extraction!$D$18</f>
        <v>250109S03_Mu</v>
      </c>
      <c r="C464" t="s">
        <v>747</v>
      </c>
      <c r="D464" s="70" t="s">
        <v>94</v>
      </c>
      <c r="E464" s="70" t="s">
        <v>78</v>
      </c>
      <c r="F464" s="70" t="str">
        <f t="shared" si="6"/>
        <v>250109S03_Mu_area_1_Tyr</v>
      </c>
      <c r="G464" s="125" t="s">
        <v>870</v>
      </c>
      <c r="H464" s="70">
        <v>1</v>
      </c>
      <c r="I464" s="120"/>
      <c r="K464" s="70" t="s">
        <v>736</v>
      </c>
      <c r="R464" t="s">
        <v>849</v>
      </c>
      <c r="S464" t="s">
        <v>71</v>
      </c>
    </row>
    <row r="465" spans="1:19" x14ac:dyDescent="0.25">
      <c r="A465" s="70" t="str">
        <f>extraction!$C$18</f>
        <v>250109S03_Mu_Batch_30_Tube_03</v>
      </c>
      <c r="B465" s="70" t="str">
        <f>extraction!$D$18</f>
        <v>250109S03_Mu</v>
      </c>
      <c r="C465" t="s">
        <v>774</v>
      </c>
      <c r="D465" s="70" t="s">
        <v>95</v>
      </c>
      <c r="E465" s="70" t="s">
        <v>78</v>
      </c>
      <c r="F465" s="70" t="str">
        <f t="shared" si="6"/>
        <v>250109S03_Mu_area_1_Val</v>
      </c>
      <c r="G465" s="125" t="s">
        <v>870</v>
      </c>
      <c r="H465" s="70">
        <v>1</v>
      </c>
      <c r="I465" s="120"/>
      <c r="K465" s="70" t="s">
        <v>736</v>
      </c>
      <c r="R465" t="s">
        <v>849</v>
      </c>
      <c r="S465" t="s">
        <v>71</v>
      </c>
    </row>
    <row r="466" spans="1:19" x14ac:dyDescent="0.25">
      <c r="C466"/>
      <c r="G466" s="125"/>
    </row>
    <row r="467" spans="1:19" x14ac:dyDescent="0.25">
      <c r="A467" s="70" t="str">
        <f>extraction!$C$18</f>
        <v>250109S03_Mu_Batch_30_Tube_03</v>
      </c>
      <c r="B467" s="70" t="str">
        <f>extraction!$D$18</f>
        <v>250109S03_Mu</v>
      </c>
      <c r="C467" t="s">
        <v>734</v>
      </c>
      <c r="D467" s="70" t="s">
        <v>84</v>
      </c>
      <c r="E467" s="70" t="s">
        <v>77</v>
      </c>
      <c r="F467" s="70" t="str">
        <f t="shared" ref="F467:F494" si="8">B467&amp;"_"&amp;LEFT(E467,4)&amp;"_"&amp;H467&amp;"_"&amp;D467</f>
        <v>250109S03_Mu_d15N_2_Ala</v>
      </c>
      <c r="G467" s="125" t="s">
        <v>872</v>
      </c>
      <c r="H467" s="70">
        <v>2</v>
      </c>
      <c r="I467" s="120">
        <v>13.25</v>
      </c>
      <c r="J467" s="70" t="s">
        <v>76</v>
      </c>
      <c r="K467" s="70" t="s">
        <v>736</v>
      </c>
      <c r="R467" t="s">
        <v>849</v>
      </c>
      <c r="S467" t="s">
        <v>71</v>
      </c>
    </row>
    <row r="468" spans="1:19" x14ac:dyDescent="0.25">
      <c r="A468" s="70" t="str">
        <f>extraction!$C$18</f>
        <v>250109S03_Mu_Batch_30_Tube_03</v>
      </c>
      <c r="B468" s="70" t="str">
        <f>extraction!$D$18</f>
        <v>250109S03_Mu</v>
      </c>
      <c r="C468" t="s">
        <v>738</v>
      </c>
      <c r="D468" s="70" t="s">
        <v>85</v>
      </c>
      <c r="E468" s="70" t="s">
        <v>77</v>
      </c>
      <c r="F468" s="70" t="str">
        <f t="shared" si="8"/>
        <v>250109S03_Mu_d15N_2_Asp</v>
      </c>
      <c r="G468" s="125" t="s">
        <v>872</v>
      </c>
      <c r="H468" s="70">
        <v>2</v>
      </c>
      <c r="I468" s="120">
        <v>10.53</v>
      </c>
      <c r="J468" s="70" t="s">
        <v>76</v>
      </c>
      <c r="K468" s="70" t="s">
        <v>736</v>
      </c>
      <c r="R468" t="s">
        <v>849</v>
      </c>
      <c r="S468" t="s">
        <v>71</v>
      </c>
    </row>
    <row r="469" spans="1:19" x14ac:dyDescent="0.25">
      <c r="A469" s="70" t="str">
        <f>extraction!$C$18</f>
        <v>250109S03_Mu_Batch_30_Tube_03</v>
      </c>
      <c r="B469" s="70" t="str">
        <f>extraction!$D$18</f>
        <v>250109S03_Mu</v>
      </c>
      <c r="C469" t="s">
        <v>851</v>
      </c>
      <c r="D469" s="70" t="s">
        <v>86</v>
      </c>
      <c r="E469" s="70" t="s">
        <v>77</v>
      </c>
      <c r="F469" s="70" t="str">
        <f t="shared" si="8"/>
        <v>250109S03_Mu_d15N_2_Glu</v>
      </c>
      <c r="G469" s="125" t="s">
        <v>872</v>
      </c>
      <c r="H469" s="70">
        <v>2</v>
      </c>
      <c r="I469" s="120">
        <v>11.44</v>
      </c>
      <c r="J469" s="70" t="s">
        <v>76</v>
      </c>
      <c r="K469" s="70" t="s">
        <v>736</v>
      </c>
      <c r="R469" t="s">
        <v>849</v>
      </c>
      <c r="S469" t="s">
        <v>71</v>
      </c>
    </row>
    <row r="470" spans="1:19" x14ac:dyDescent="0.25">
      <c r="A470" s="70" t="str">
        <f>extraction!$C$18</f>
        <v>250109S03_Mu_Batch_30_Tube_03</v>
      </c>
      <c r="B470" s="70" t="str">
        <f>extraction!$D$18</f>
        <v>250109S03_Mu</v>
      </c>
      <c r="C470" s="127" t="s">
        <v>155</v>
      </c>
      <c r="D470" s="70" t="s">
        <v>87</v>
      </c>
      <c r="E470" s="70" t="s">
        <v>77</v>
      </c>
      <c r="F470" s="70" t="str">
        <f t="shared" si="8"/>
        <v>250109S03_Mu_d15N_2_Gly</v>
      </c>
      <c r="G470" s="125" t="s">
        <v>872</v>
      </c>
      <c r="H470" s="70">
        <v>2</v>
      </c>
      <c r="I470" s="120">
        <v>10.26</v>
      </c>
      <c r="J470" s="70" t="s">
        <v>76</v>
      </c>
      <c r="K470" s="70" t="s">
        <v>736</v>
      </c>
      <c r="R470" t="s">
        <v>849</v>
      </c>
      <c r="S470" t="s">
        <v>71</v>
      </c>
    </row>
    <row r="471" spans="1:19" x14ac:dyDescent="0.25">
      <c r="A471" s="70" t="str">
        <f>extraction!$C$18</f>
        <v>250109S03_Mu_Batch_30_Tube_03</v>
      </c>
      <c r="B471" s="70" t="str">
        <f>extraction!$D$18</f>
        <v>250109S03_Mu</v>
      </c>
      <c r="C471" t="s">
        <v>739</v>
      </c>
      <c r="D471" s="70" t="s">
        <v>850</v>
      </c>
      <c r="E471" s="70" t="s">
        <v>77</v>
      </c>
      <c r="F471" s="70" t="str">
        <f t="shared" si="8"/>
        <v>250109S03_Mu_d15N_2_Ile</v>
      </c>
      <c r="G471" s="125" t="s">
        <v>872</v>
      </c>
      <c r="H471" s="70">
        <v>2</v>
      </c>
      <c r="I471" s="120">
        <v>10.91</v>
      </c>
      <c r="J471" s="70" t="s">
        <v>76</v>
      </c>
      <c r="K471" s="70" t="s">
        <v>736</v>
      </c>
      <c r="R471" t="s">
        <v>849</v>
      </c>
      <c r="S471" t="s">
        <v>71</v>
      </c>
    </row>
    <row r="472" spans="1:19" x14ac:dyDescent="0.25">
      <c r="A472" s="70" t="str">
        <f>extraction!$C$18</f>
        <v>250109S03_Mu_Batch_30_Tube_03</v>
      </c>
      <c r="B472" s="70" t="str">
        <f>extraction!$D$18</f>
        <v>250109S03_Mu</v>
      </c>
      <c r="C472" t="s">
        <v>740</v>
      </c>
      <c r="D472" s="70" t="s">
        <v>88</v>
      </c>
      <c r="E472" s="70" t="s">
        <v>77</v>
      </c>
      <c r="F472" s="70" t="str">
        <f t="shared" si="8"/>
        <v>250109S03_Mu_d15N_2_Leu</v>
      </c>
      <c r="G472" s="125" t="s">
        <v>872</v>
      </c>
      <c r="H472" s="70">
        <v>2</v>
      </c>
      <c r="I472" s="120">
        <v>6.32</v>
      </c>
      <c r="J472" s="70" t="s">
        <v>76</v>
      </c>
      <c r="K472" s="70" t="s">
        <v>736</v>
      </c>
      <c r="R472" t="s">
        <v>849</v>
      </c>
      <c r="S472" t="s">
        <v>71</v>
      </c>
    </row>
    <row r="473" spans="1:19" x14ac:dyDescent="0.25">
      <c r="A473" s="70" t="str">
        <f>extraction!$C$18</f>
        <v>250109S03_Mu_Batch_30_Tube_03</v>
      </c>
      <c r="B473" s="70" t="str">
        <f>extraction!$D$18</f>
        <v>250109S03_Mu</v>
      </c>
      <c r="C473" t="s">
        <v>741</v>
      </c>
      <c r="D473" s="70" t="s">
        <v>89</v>
      </c>
      <c r="E473" s="70" t="s">
        <v>77</v>
      </c>
      <c r="F473" s="70" t="str">
        <f t="shared" si="8"/>
        <v>250109S03_Mu_d15N_2_Lys</v>
      </c>
      <c r="G473" s="125" t="s">
        <v>872</v>
      </c>
      <c r="H473" s="70">
        <v>2</v>
      </c>
      <c r="I473" s="120">
        <v>3.54</v>
      </c>
      <c r="J473" s="70" t="s">
        <v>76</v>
      </c>
      <c r="K473" s="70" t="s">
        <v>736</v>
      </c>
      <c r="R473" t="s">
        <v>849</v>
      </c>
      <c r="S473" t="s">
        <v>71</v>
      </c>
    </row>
    <row r="474" spans="1:19" x14ac:dyDescent="0.25">
      <c r="A474" s="70" t="str">
        <f>extraction!$C$18</f>
        <v>250109S03_Mu_Batch_30_Tube_03</v>
      </c>
      <c r="B474" s="70" t="str">
        <f>extraction!$D$18</f>
        <v>250109S03_Mu</v>
      </c>
      <c r="C474" t="s">
        <v>742</v>
      </c>
      <c r="D474" s="70" t="s">
        <v>852</v>
      </c>
      <c r="E474" s="70" t="s">
        <v>77</v>
      </c>
      <c r="F474" s="70" t="str">
        <f t="shared" si="8"/>
        <v>250109S03_Mu_d15N_2_NLeu</v>
      </c>
      <c r="G474" s="125" t="s">
        <v>872</v>
      </c>
      <c r="H474" s="70">
        <v>2</v>
      </c>
      <c r="I474" s="120">
        <v>-0.15</v>
      </c>
      <c r="J474" s="70" t="s">
        <v>76</v>
      </c>
      <c r="K474" s="70" t="s">
        <v>736</v>
      </c>
      <c r="R474" t="s">
        <v>849</v>
      </c>
      <c r="S474" t="s">
        <v>71</v>
      </c>
    </row>
    <row r="475" spans="1:19" x14ac:dyDescent="0.25">
      <c r="A475" s="70" t="str">
        <f>extraction!$C$18</f>
        <v>250109S03_Mu_Batch_30_Tube_03</v>
      </c>
      <c r="B475" s="70" t="str">
        <f>extraction!$D$18</f>
        <v>250109S03_Mu</v>
      </c>
      <c r="C475" t="s">
        <v>743</v>
      </c>
      <c r="D475" s="70" t="s">
        <v>90</v>
      </c>
      <c r="E475" s="70" t="s">
        <v>77</v>
      </c>
      <c r="F475" s="70" t="str">
        <f t="shared" si="8"/>
        <v>250109S03_Mu_d15N_2_Phe</v>
      </c>
      <c r="G475" s="125" t="s">
        <v>872</v>
      </c>
      <c r="H475" s="70">
        <v>2</v>
      </c>
      <c r="I475" s="120">
        <v>5.0599999999999996</v>
      </c>
      <c r="J475" s="70" t="s">
        <v>76</v>
      </c>
      <c r="K475" s="70" t="s">
        <v>736</v>
      </c>
      <c r="R475" t="s">
        <v>849</v>
      </c>
      <c r="S475" t="s">
        <v>71</v>
      </c>
    </row>
    <row r="476" spans="1:19" x14ac:dyDescent="0.25">
      <c r="A476" s="70" t="str">
        <f>extraction!$C$18</f>
        <v>250109S03_Mu_Batch_30_Tube_03</v>
      </c>
      <c r="B476" s="70" t="str">
        <f>extraction!$D$18</f>
        <v>250109S03_Mu</v>
      </c>
      <c r="C476" t="s">
        <v>744</v>
      </c>
      <c r="D476" s="70" t="s">
        <v>91</v>
      </c>
      <c r="E476" s="70" t="s">
        <v>77</v>
      </c>
      <c r="F476" s="70" t="str">
        <f t="shared" si="8"/>
        <v>250109S03_Mu_d15N_2_Pro</v>
      </c>
      <c r="G476" s="125" t="s">
        <v>872</v>
      </c>
      <c r="H476" s="70">
        <v>2</v>
      </c>
      <c r="I476" s="120">
        <v>10.35</v>
      </c>
      <c r="J476" s="70" t="s">
        <v>76</v>
      </c>
      <c r="K476" s="70" t="s">
        <v>736</v>
      </c>
      <c r="R476" t="s">
        <v>849</v>
      </c>
      <c r="S476" t="s">
        <v>71</v>
      </c>
    </row>
    <row r="477" spans="1:19" x14ac:dyDescent="0.25">
      <c r="A477" s="70" t="str">
        <f>extraction!$C$18</f>
        <v>250109S03_Mu_Batch_30_Tube_03</v>
      </c>
      <c r="B477" s="70" t="str">
        <f>extraction!$D$18</f>
        <v>250109S03_Mu</v>
      </c>
      <c r="C477" t="s">
        <v>745</v>
      </c>
      <c r="D477" s="70" t="s">
        <v>92</v>
      </c>
      <c r="E477" s="70" t="s">
        <v>77</v>
      </c>
      <c r="F477" s="70" t="str">
        <f t="shared" si="8"/>
        <v>250109S03_Mu_d15N_2_Ser</v>
      </c>
      <c r="G477" s="125" t="s">
        <v>872</v>
      </c>
      <c r="H477" s="70">
        <v>2</v>
      </c>
      <c r="I477" s="120">
        <v>6.33</v>
      </c>
      <c r="J477" s="70" t="s">
        <v>76</v>
      </c>
      <c r="K477" s="70" t="s">
        <v>736</v>
      </c>
      <c r="R477" t="s">
        <v>849</v>
      </c>
      <c r="S477" t="s">
        <v>71</v>
      </c>
    </row>
    <row r="478" spans="1:19" x14ac:dyDescent="0.25">
      <c r="A478" s="70" t="str">
        <f>extraction!$C$18</f>
        <v>250109S03_Mu_Batch_30_Tube_03</v>
      </c>
      <c r="B478" s="70" t="str">
        <f>extraction!$D$18</f>
        <v>250109S03_Mu</v>
      </c>
      <c r="C478" t="s">
        <v>746</v>
      </c>
      <c r="D478" s="70" t="s">
        <v>93</v>
      </c>
      <c r="E478" s="70" t="s">
        <v>77</v>
      </c>
      <c r="F478" s="70" t="str">
        <f t="shared" si="8"/>
        <v>250109S03_Mu_d15N_2_Thr</v>
      </c>
      <c r="G478" s="125" t="s">
        <v>872</v>
      </c>
      <c r="H478" s="70">
        <v>2</v>
      </c>
      <c r="I478" s="120">
        <v>-0.32</v>
      </c>
      <c r="J478" s="70" t="s">
        <v>76</v>
      </c>
      <c r="K478" s="70" t="s">
        <v>736</v>
      </c>
      <c r="R478" t="s">
        <v>849</v>
      </c>
      <c r="S478" t="s">
        <v>71</v>
      </c>
    </row>
    <row r="479" spans="1:19" x14ac:dyDescent="0.25">
      <c r="A479" s="70" t="str">
        <f>extraction!$C$18</f>
        <v>250109S03_Mu_Batch_30_Tube_03</v>
      </c>
      <c r="B479" s="70" t="str">
        <f>extraction!$D$18</f>
        <v>250109S03_Mu</v>
      </c>
      <c r="C479" t="s">
        <v>747</v>
      </c>
      <c r="D479" s="70" t="s">
        <v>94</v>
      </c>
      <c r="E479" s="70" t="s">
        <v>77</v>
      </c>
      <c r="F479" s="70" t="str">
        <f t="shared" si="8"/>
        <v>250109S03_Mu_d15N_2_Tyr</v>
      </c>
      <c r="G479" s="125" t="s">
        <v>872</v>
      </c>
      <c r="H479" s="70">
        <v>2</v>
      </c>
      <c r="I479" s="120"/>
      <c r="J479" s="70" t="s">
        <v>76</v>
      </c>
      <c r="K479" s="70" t="s">
        <v>736</v>
      </c>
      <c r="R479" t="s">
        <v>849</v>
      </c>
      <c r="S479" t="s">
        <v>71</v>
      </c>
    </row>
    <row r="480" spans="1:19" x14ac:dyDescent="0.25">
      <c r="A480" s="70" t="str">
        <f>extraction!$C$18</f>
        <v>250109S03_Mu_Batch_30_Tube_03</v>
      </c>
      <c r="B480" s="70" t="str">
        <f>extraction!$D$18</f>
        <v>250109S03_Mu</v>
      </c>
      <c r="C480" t="s">
        <v>774</v>
      </c>
      <c r="D480" s="70" t="s">
        <v>95</v>
      </c>
      <c r="E480" s="70" t="s">
        <v>77</v>
      </c>
      <c r="F480" s="70" t="str">
        <f t="shared" si="8"/>
        <v>250109S03_Mu_d15N_2_Val</v>
      </c>
      <c r="G480" s="125" t="s">
        <v>872</v>
      </c>
      <c r="H480" s="70">
        <v>2</v>
      </c>
      <c r="I480" s="120"/>
      <c r="J480" s="70" t="s">
        <v>76</v>
      </c>
      <c r="K480" s="70" t="s">
        <v>736</v>
      </c>
      <c r="R480" t="s">
        <v>849</v>
      </c>
      <c r="S480" t="s">
        <v>71</v>
      </c>
    </row>
    <row r="481" spans="1:19" x14ac:dyDescent="0.25">
      <c r="A481" s="70" t="str">
        <f>extraction!$C$18</f>
        <v>250109S03_Mu_Batch_30_Tube_03</v>
      </c>
      <c r="B481" s="70" t="str">
        <f>extraction!$D$18</f>
        <v>250109S03_Mu</v>
      </c>
      <c r="C481" t="s">
        <v>734</v>
      </c>
      <c r="D481" s="70" t="s">
        <v>84</v>
      </c>
      <c r="E481" s="70" t="s">
        <v>78</v>
      </c>
      <c r="F481" s="70" t="str">
        <f t="shared" si="8"/>
        <v>250109S03_Mu_area_2_Ala</v>
      </c>
      <c r="G481" s="125" t="s">
        <v>872</v>
      </c>
      <c r="H481" s="70">
        <v>2</v>
      </c>
      <c r="I481" s="120">
        <v>0.73299999999999998</v>
      </c>
      <c r="K481" s="70" t="s">
        <v>736</v>
      </c>
      <c r="R481" t="s">
        <v>849</v>
      </c>
      <c r="S481" t="s">
        <v>71</v>
      </c>
    </row>
    <row r="482" spans="1:19" x14ac:dyDescent="0.25">
      <c r="A482" s="70" t="str">
        <f>extraction!$C$18</f>
        <v>250109S03_Mu_Batch_30_Tube_03</v>
      </c>
      <c r="B482" s="70" t="str">
        <f>extraction!$D$18</f>
        <v>250109S03_Mu</v>
      </c>
      <c r="C482" t="s">
        <v>738</v>
      </c>
      <c r="D482" s="70" t="s">
        <v>85</v>
      </c>
      <c r="E482" s="70" t="s">
        <v>78</v>
      </c>
      <c r="F482" s="70" t="str">
        <f t="shared" si="8"/>
        <v>250109S03_Mu_area_2_Asp</v>
      </c>
      <c r="G482" s="125" t="s">
        <v>872</v>
      </c>
      <c r="H482" s="70">
        <v>2</v>
      </c>
      <c r="I482" s="120">
        <v>8.1050000000000004</v>
      </c>
      <c r="K482" s="70" t="s">
        <v>736</v>
      </c>
      <c r="R482" t="s">
        <v>849</v>
      </c>
      <c r="S482" t="s">
        <v>71</v>
      </c>
    </row>
    <row r="483" spans="1:19" x14ac:dyDescent="0.25">
      <c r="A483" s="70" t="str">
        <f>extraction!$C$18</f>
        <v>250109S03_Mu_Batch_30_Tube_03</v>
      </c>
      <c r="B483" s="70" t="str">
        <f>extraction!$D$18</f>
        <v>250109S03_Mu</v>
      </c>
      <c r="C483" t="s">
        <v>851</v>
      </c>
      <c r="D483" s="70" t="s">
        <v>86</v>
      </c>
      <c r="E483" s="70" t="s">
        <v>78</v>
      </c>
      <c r="F483" s="70" t="str">
        <f t="shared" si="8"/>
        <v>250109S03_Mu_area_2_Glu</v>
      </c>
      <c r="G483" s="125" t="s">
        <v>872</v>
      </c>
      <c r="H483" s="70">
        <v>2</v>
      </c>
      <c r="I483" s="120">
        <v>7.274</v>
      </c>
      <c r="K483" s="70" t="s">
        <v>736</v>
      </c>
      <c r="R483" t="s">
        <v>849</v>
      </c>
      <c r="S483" t="s">
        <v>71</v>
      </c>
    </row>
    <row r="484" spans="1:19" x14ac:dyDescent="0.25">
      <c r="A484" s="70" t="str">
        <f>extraction!$C$18</f>
        <v>250109S03_Mu_Batch_30_Tube_03</v>
      </c>
      <c r="B484" s="70" t="str">
        <f>extraction!$D$18</f>
        <v>250109S03_Mu</v>
      </c>
      <c r="C484" s="127" t="s">
        <v>155</v>
      </c>
      <c r="D484" s="70" t="s">
        <v>87</v>
      </c>
      <c r="E484" s="70" t="s">
        <v>78</v>
      </c>
      <c r="F484" s="70" t="str">
        <f t="shared" si="8"/>
        <v>250109S03_Mu_area_2_Gly</v>
      </c>
      <c r="G484" s="125" t="s">
        <v>872</v>
      </c>
      <c r="H484" s="70">
        <v>2</v>
      </c>
      <c r="I484" s="120">
        <v>2.964</v>
      </c>
      <c r="K484" s="70" t="s">
        <v>736</v>
      </c>
      <c r="R484" t="s">
        <v>849</v>
      </c>
      <c r="S484" t="s">
        <v>71</v>
      </c>
    </row>
    <row r="485" spans="1:19" x14ac:dyDescent="0.25">
      <c r="A485" s="70" t="str">
        <f>extraction!$C$18</f>
        <v>250109S03_Mu_Batch_30_Tube_03</v>
      </c>
      <c r="B485" s="70" t="str">
        <f>extraction!$D$18</f>
        <v>250109S03_Mu</v>
      </c>
      <c r="C485" t="s">
        <v>739</v>
      </c>
      <c r="D485" s="70" t="s">
        <v>850</v>
      </c>
      <c r="E485" s="70" t="s">
        <v>78</v>
      </c>
      <c r="F485" s="70" t="str">
        <f t="shared" si="8"/>
        <v>250109S03_Mu_area_2_Ile</v>
      </c>
      <c r="G485" s="125" t="s">
        <v>872</v>
      </c>
      <c r="H485" s="70">
        <v>2</v>
      </c>
      <c r="I485" s="120">
        <v>0.80700000000000005</v>
      </c>
      <c r="K485" s="70" t="s">
        <v>736</v>
      </c>
      <c r="R485" t="s">
        <v>849</v>
      </c>
      <c r="S485" t="s">
        <v>71</v>
      </c>
    </row>
    <row r="486" spans="1:19" x14ac:dyDescent="0.25">
      <c r="A486" s="70" t="str">
        <f>extraction!$C$18</f>
        <v>250109S03_Mu_Batch_30_Tube_03</v>
      </c>
      <c r="B486" s="70" t="str">
        <f>extraction!$D$18</f>
        <v>250109S03_Mu</v>
      </c>
      <c r="C486" t="s">
        <v>740</v>
      </c>
      <c r="D486" s="70" t="s">
        <v>88</v>
      </c>
      <c r="E486" s="70" t="s">
        <v>78</v>
      </c>
      <c r="F486" s="70" t="str">
        <f t="shared" si="8"/>
        <v>250109S03_Mu_area_2_Leu</v>
      </c>
      <c r="G486" s="125" t="s">
        <v>872</v>
      </c>
      <c r="H486" s="70">
        <v>2</v>
      </c>
      <c r="I486" s="120">
        <v>2.649</v>
      </c>
      <c r="K486" s="70" t="s">
        <v>736</v>
      </c>
      <c r="R486" t="s">
        <v>849</v>
      </c>
      <c r="S486" t="s">
        <v>71</v>
      </c>
    </row>
    <row r="487" spans="1:19" x14ac:dyDescent="0.25">
      <c r="A487" s="70" t="str">
        <f>extraction!$C$18</f>
        <v>250109S03_Mu_Batch_30_Tube_03</v>
      </c>
      <c r="B487" s="70" t="str">
        <f>extraction!$D$18</f>
        <v>250109S03_Mu</v>
      </c>
      <c r="C487" t="s">
        <v>741</v>
      </c>
      <c r="D487" s="70" t="s">
        <v>89</v>
      </c>
      <c r="E487" s="70" t="s">
        <v>78</v>
      </c>
      <c r="F487" s="70" t="str">
        <f t="shared" si="8"/>
        <v>250109S03_Mu_area_2_Lys</v>
      </c>
      <c r="G487" s="125" t="s">
        <v>872</v>
      </c>
      <c r="H487" s="70">
        <v>2</v>
      </c>
      <c r="I487" s="120">
        <v>4.55</v>
      </c>
      <c r="K487" s="70" t="s">
        <v>736</v>
      </c>
      <c r="R487" t="s">
        <v>849</v>
      </c>
      <c r="S487" t="s">
        <v>71</v>
      </c>
    </row>
    <row r="488" spans="1:19" x14ac:dyDescent="0.25">
      <c r="A488" s="70" t="str">
        <f>extraction!$C$18</f>
        <v>250109S03_Mu_Batch_30_Tube_03</v>
      </c>
      <c r="B488" s="70" t="str">
        <f>extraction!$D$18</f>
        <v>250109S03_Mu</v>
      </c>
      <c r="C488" t="s">
        <v>742</v>
      </c>
      <c r="D488" s="70" t="s">
        <v>852</v>
      </c>
      <c r="E488" s="70" t="s">
        <v>78</v>
      </c>
      <c r="F488" s="70" t="str">
        <f t="shared" si="8"/>
        <v>250109S03_Mu_area_2_NLeu</v>
      </c>
      <c r="G488" s="125" t="s">
        <v>872</v>
      </c>
      <c r="H488" s="70">
        <v>2</v>
      </c>
      <c r="I488" s="120">
        <v>27.783999999999999</v>
      </c>
      <c r="K488" s="70" t="s">
        <v>736</v>
      </c>
      <c r="R488" t="s">
        <v>849</v>
      </c>
      <c r="S488" t="s">
        <v>71</v>
      </c>
    </row>
    <row r="489" spans="1:19" x14ac:dyDescent="0.25">
      <c r="A489" s="70" t="str">
        <f>extraction!$C$18</f>
        <v>250109S03_Mu_Batch_30_Tube_03</v>
      </c>
      <c r="B489" s="70" t="str">
        <f>extraction!$D$18</f>
        <v>250109S03_Mu</v>
      </c>
      <c r="C489" t="s">
        <v>743</v>
      </c>
      <c r="D489" s="70" t="s">
        <v>90</v>
      </c>
      <c r="E489" s="70" t="s">
        <v>78</v>
      </c>
      <c r="F489" s="70" t="str">
        <f t="shared" si="8"/>
        <v>250109S03_Mu_area_2_Phe</v>
      </c>
      <c r="G489" s="125" t="s">
        <v>872</v>
      </c>
      <c r="H489" s="70">
        <v>2</v>
      </c>
      <c r="I489" s="120">
        <v>1.4690000000000001</v>
      </c>
      <c r="K489" s="70" t="s">
        <v>736</v>
      </c>
      <c r="R489" t="s">
        <v>849</v>
      </c>
      <c r="S489" t="s">
        <v>71</v>
      </c>
    </row>
    <row r="490" spans="1:19" x14ac:dyDescent="0.25">
      <c r="A490" s="70" t="str">
        <f>extraction!$C$18</f>
        <v>250109S03_Mu_Batch_30_Tube_03</v>
      </c>
      <c r="B490" s="70" t="str">
        <f>extraction!$D$18</f>
        <v>250109S03_Mu</v>
      </c>
      <c r="C490" t="s">
        <v>744</v>
      </c>
      <c r="D490" s="70" t="s">
        <v>91</v>
      </c>
      <c r="E490" s="70" t="s">
        <v>78</v>
      </c>
      <c r="F490" s="70" t="str">
        <f t="shared" si="8"/>
        <v>250109S03_Mu_area_2_Pro</v>
      </c>
      <c r="G490" s="125" t="s">
        <v>872</v>
      </c>
      <c r="H490" s="70">
        <v>2</v>
      </c>
      <c r="I490" s="120">
        <v>3.23</v>
      </c>
      <c r="K490" s="70" t="s">
        <v>736</v>
      </c>
      <c r="R490" t="s">
        <v>849</v>
      </c>
      <c r="S490" t="s">
        <v>71</v>
      </c>
    </row>
    <row r="491" spans="1:19" x14ac:dyDescent="0.25">
      <c r="A491" s="70" t="str">
        <f>extraction!$C$18</f>
        <v>250109S03_Mu_Batch_30_Tube_03</v>
      </c>
      <c r="B491" s="70" t="str">
        <f>extraction!$D$18</f>
        <v>250109S03_Mu</v>
      </c>
      <c r="C491" t="s">
        <v>745</v>
      </c>
      <c r="D491" s="70" t="s">
        <v>92</v>
      </c>
      <c r="E491" s="70" t="s">
        <v>78</v>
      </c>
      <c r="F491" s="70" t="str">
        <f t="shared" si="8"/>
        <v>250109S03_Mu_area_2_Ser</v>
      </c>
      <c r="G491" s="125" t="s">
        <v>872</v>
      </c>
      <c r="H491" s="70">
        <v>2</v>
      </c>
      <c r="I491" s="120">
        <v>2.33</v>
      </c>
      <c r="K491" s="70" t="s">
        <v>736</v>
      </c>
      <c r="R491" t="s">
        <v>849</v>
      </c>
      <c r="S491" t="s">
        <v>71</v>
      </c>
    </row>
    <row r="492" spans="1:19" x14ac:dyDescent="0.25">
      <c r="A492" s="70" t="str">
        <f>extraction!$C$18</f>
        <v>250109S03_Mu_Batch_30_Tube_03</v>
      </c>
      <c r="B492" s="70" t="str">
        <f>extraction!$D$18</f>
        <v>250109S03_Mu</v>
      </c>
      <c r="C492" t="s">
        <v>746</v>
      </c>
      <c r="D492" s="70" t="s">
        <v>93</v>
      </c>
      <c r="E492" s="70" t="s">
        <v>78</v>
      </c>
      <c r="F492" s="70" t="str">
        <f t="shared" si="8"/>
        <v>250109S03_Mu_area_2_Thr</v>
      </c>
      <c r="G492" s="125" t="s">
        <v>872</v>
      </c>
      <c r="H492" s="70">
        <v>2</v>
      </c>
      <c r="I492" s="120">
        <v>2.8380000000000001</v>
      </c>
      <c r="K492" s="70" t="s">
        <v>736</v>
      </c>
      <c r="R492" t="s">
        <v>849</v>
      </c>
      <c r="S492" t="s">
        <v>71</v>
      </c>
    </row>
    <row r="493" spans="1:19" x14ac:dyDescent="0.25">
      <c r="A493" s="70" t="str">
        <f>extraction!$C$18</f>
        <v>250109S03_Mu_Batch_30_Tube_03</v>
      </c>
      <c r="B493" s="70" t="str">
        <f>extraction!$D$18</f>
        <v>250109S03_Mu</v>
      </c>
      <c r="C493" t="s">
        <v>747</v>
      </c>
      <c r="D493" s="70" t="s">
        <v>94</v>
      </c>
      <c r="E493" s="70" t="s">
        <v>78</v>
      </c>
      <c r="F493" s="70" t="str">
        <f t="shared" si="8"/>
        <v>250109S03_Mu_area_2_Tyr</v>
      </c>
      <c r="G493" s="125" t="s">
        <v>872</v>
      </c>
      <c r="H493" s="70">
        <v>2</v>
      </c>
      <c r="I493" s="120"/>
      <c r="K493" s="70" t="s">
        <v>736</v>
      </c>
      <c r="R493" t="s">
        <v>849</v>
      </c>
      <c r="S493" t="s">
        <v>71</v>
      </c>
    </row>
    <row r="494" spans="1:19" x14ac:dyDescent="0.25">
      <c r="A494" s="70" t="str">
        <f>extraction!$C$18</f>
        <v>250109S03_Mu_Batch_30_Tube_03</v>
      </c>
      <c r="B494" s="70" t="str">
        <f>extraction!$D$18</f>
        <v>250109S03_Mu</v>
      </c>
      <c r="C494" t="s">
        <v>774</v>
      </c>
      <c r="D494" s="70" t="s">
        <v>95</v>
      </c>
      <c r="E494" s="70" t="s">
        <v>78</v>
      </c>
      <c r="F494" s="70" t="str">
        <f t="shared" si="8"/>
        <v>250109S03_Mu_area_2_Val</v>
      </c>
      <c r="G494" s="125" t="s">
        <v>872</v>
      </c>
      <c r="H494" s="70">
        <v>2</v>
      </c>
      <c r="I494" s="120"/>
      <c r="K494" s="70" t="s">
        <v>736</v>
      </c>
      <c r="R494" t="s">
        <v>849</v>
      </c>
      <c r="S494" t="s">
        <v>71</v>
      </c>
    </row>
    <row r="495" spans="1:19" x14ac:dyDescent="0.25">
      <c r="C495"/>
    </row>
    <row r="496" spans="1:19" x14ac:dyDescent="0.25">
      <c r="A496" s="70" t="str">
        <f>extraction!$C$19</f>
        <v>250128S03_Mu_Batch_31_Tube_03</v>
      </c>
      <c r="B496" s="70" t="str">
        <f>extraction!$D$19</f>
        <v>250128S03_Mu</v>
      </c>
      <c r="C496" t="s">
        <v>734</v>
      </c>
      <c r="D496" s="70" t="s">
        <v>84</v>
      </c>
      <c r="E496" s="70" t="s">
        <v>77</v>
      </c>
      <c r="F496" s="70" t="str">
        <f t="shared" si="6"/>
        <v>250128S03_Mu_d15N_1_Ala</v>
      </c>
      <c r="G496" s="125" t="s">
        <v>872</v>
      </c>
      <c r="H496" s="70">
        <v>1</v>
      </c>
      <c r="I496" s="122"/>
      <c r="J496" s="70" t="s">
        <v>76</v>
      </c>
      <c r="K496" s="70" t="s">
        <v>736</v>
      </c>
      <c r="R496" t="s">
        <v>849</v>
      </c>
      <c r="S496" t="s">
        <v>71</v>
      </c>
    </row>
    <row r="497" spans="1:19" x14ac:dyDescent="0.25">
      <c r="A497" s="70" t="str">
        <f>extraction!$C$19</f>
        <v>250128S03_Mu_Batch_31_Tube_03</v>
      </c>
      <c r="B497" s="70" t="str">
        <f>extraction!$D$19</f>
        <v>250128S03_Mu</v>
      </c>
      <c r="C497" t="s">
        <v>738</v>
      </c>
      <c r="D497" s="70" t="s">
        <v>85</v>
      </c>
      <c r="E497" s="70" t="s">
        <v>77</v>
      </c>
      <c r="F497" s="70" t="str">
        <f t="shared" si="6"/>
        <v>250128S03_Mu_d15N_1_Asp</v>
      </c>
      <c r="G497" s="125" t="s">
        <v>872</v>
      </c>
      <c r="H497" s="70">
        <v>1</v>
      </c>
      <c r="I497" s="122">
        <v>8.98</v>
      </c>
      <c r="J497" s="70" t="s">
        <v>76</v>
      </c>
      <c r="K497" s="70" t="s">
        <v>736</v>
      </c>
      <c r="R497" t="s">
        <v>849</v>
      </c>
      <c r="S497" t="s">
        <v>71</v>
      </c>
    </row>
    <row r="498" spans="1:19" x14ac:dyDescent="0.25">
      <c r="A498" s="70" t="str">
        <f>extraction!$C$19</f>
        <v>250128S03_Mu_Batch_31_Tube_03</v>
      </c>
      <c r="B498" s="70" t="str">
        <f>extraction!$D$19</f>
        <v>250128S03_Mu</v>
      </c>
      <c r="C498" t="s">
        <v>851</v>
      </c>
      <c r="D498" s="70" t="s">
        <v>86</v>
      </c>
      <c r="E498" s="70" t="s">
        <v>77</v>
      </c>
      <c r="F498" s="70" t="str">
        <f t="shared" si="6"/>
        <v>250128S03_Mu_d15N_1_Glu</v>
      </c>
      <c r="G498" s="125" t="s">
        <v>872</v>
      </c>
      <c r="H498" s="70">
        <v>1</v>
      </c>
      <c r="I498" s="122">
        <v>11.44</v>
      </c>
      <c r="J498" s="70" t="s">
        <v>76</v>
      </c>
      <c r="K498" s="70" t="s">
        <v>736</v>
      </c>
      <c r="R498" t="s">
        <v>849</v>
      </c>
      <c r="S498" t="s">
        <v>71</v>
      </c>
    </row>
    <row r="499" spans="1:19" x14ac:dyDescent="0.25">
      <c r="A499" s="70" t="str">
        <f>extraction!$C$19</f>
        <v>250128S03_Mu_Batch_31_Tube_03</v>
      </c>
      <c r="B499" s="70" t="str">
        <f>extraction!$D$19</f>
        <v>250128S03_Mu</v>
      </c>
      <c r="C499" s="127" t="s">
        <v>155</v>
      </c>
      <c r="D499" s="70" t="s">
        <v>87</v>
      </c>
      <c r="E499" s="70" t="s">
        <v>77</v>
      </c>
      <c r="F499" s="70" t="str">
        <f t="shared" si="6"/>
        <v>250128S03_Mu_d15N_1_Gly</v>
      </c>
      <c r="G499" s="125" t="s">
        <v>872</v>
      </c>
      <c r="H499" s="70">
        <v>1</v>
      </c>
      <c r="I499" s="122">
        <v>8</v>
      </c>
      <c r="J499" s="70" t="s">
        <v>76</v>
      </c>
      <c r="K499" s="70" t="s">
        <v>736</v>
      </c>
      <c r="R499" t="s">
        <v>849</v>
      </c>
      <c r="S499" t="s">
        <v>71</v>
      </c>
    </row>
    <row r="500" spans="1:19" x14ac:dyDescent="0.25">
      <c r="A500" s="70" t="str">
        <f>extraction!$C$19</f>
        <v>250128S03_Mu_Batch_31_Tube_03</v>
      </c>
      <c r="B500" s="70" t="str">
        <f>extraction!$D$19</f>
        <v>250128S03_Mu</v>
      </c>
      <c r="C500" t="s">
        <v>739</v>
      </c>
      <c r="D500" s="70" t="s">
        <v>850</v>
      </c>
      <c r="E500" s="70" t="s">
        <v>77</v>
      </c>
      <c r="F500" s="70" t="str">
        <f t="shared" si="6"/>
        <v>250128S03_Mu_d15N_1_Ile</v>
      </c>
      <c r="G500" s="125" t="s">
        <v>872</v>
      </c>
      <c r="H500" s="70">
        <v>1</v>
      </c>
      <c r="I500" s="122"/>
      <c r="J500" s="70" t="s">
        <v>76</v>
      </c>
      <c r="K500" s="70" t="s">
        <v>736</v>
      </c>
      <c r="R500" t="s">
        <v>849</v>
      </c>
      <c r="S500" t="s">
        <v>71</v>
      </c>
    </row>
    <row r="501" spans="1:19" x14ac:dyDescent="0.25">
      <c r="A501" s="70" t="str">
        <f>extraction!$C$19</f>
        <v>250128S03_Mu_Batch_31_Tube_03</v>
      </c>
      <c r="B501" s="70" t="str">
        <f>extraction!$D$19</f>
        <v>250128S03_Mu</v>
      </c>
      <c r="C501" t="s">
        <v>740</v>
      </c>
      <c r="D501" s="70" t="s">
        <v>88</v>
      </c>
      <c r="E501" s="70" t="s">
        <v>77</v>
      </c>
      <c r="F501" s="70" t="str">
        <f t="shared" si="6"/>
        <v>250128S03_Mu_d15N_1_Leu</v>
      </c>
      <c r="G501" s="125" t="s">
        <v>872</v>
      </c>
      <c r="H501" s="70">
        <v>1</v>
      </c>
      <c r="I501" s="122">
        <v>5.81</v>
      </c>
      <c r="J501" s="70" t="s">
        <v>76</v>
      </c>
      <c r="K501" s="70" t="s">
        <v>736</v>
      </c>
      <c r="R501" t="s">
        <v>849</v>
      </c>
      <c r="S501" t="s">
        <v>71</v>
      </c>
    </row>
    <row r="502" spans="1:19" x14ac:dyDescent="0.25">
      <c r="A502" s="70" t="str">
        <f>extraction!$C$19</f>
        <v>250128S03_Mu_Batch_31_Tube_03</v>
      </c>
      <c r="B502" s="70" t="str">
        <f>extraction!$D$19</f>
        <v>250128S03_Mu</v>
      </c>
      <c r="C502" t="s">
        <v>741</v>
      </c>
      <c r="D502" s="70" t="s">
        <v>89</v>
      </c>
      <c r="E502" s="70" t="s">
        <v>77</v>
      </c>
      <c r="F502" s="70" t="str">
        <f t="shared" si="6"/>
        <v>250128S03_Mu_d15N_1_Lys</v>
      </c>
      <c r="G502" s="125" t="s">
        <v>872</v>
      </c>
      <c r="H502" s="70">
        <v>1</v>
      </c>
      <c r="I502" s="122">
        <v>3.48</v>
      </c>
      <c r="J502" s="70" t="s">
        <v>76</v>
      </c>
      <c r="K502" s="70" t="s">
        <v>736</v>
      </c>
      <c r="R502" t="s">
        <v>849</v>
      </c>
      <c r="S502" t="s">
        <v>71</v>
      </c>
    </row>
    <row r="503" spans="1:19" x14ac:dyDescent="0.25">
      <c r="A503" s="70" t="str">
        <f>extraction!$C$19</f>
        <v>250128S03_Mu_Batch_31_Tube_03</v>
      </c>
      <c r="B503" s="70" t="str">
        <f>extraction!$D$19</f>
        <v>250128S03_Mu</v>
      </c>
      <c r="C503" t="s">
        <v>742</v>
      </c>
      <c r="D503" s="70" t="s">
        <v>852</v>
      </c>
      <c r="E503" s="70" t="s">
        <v>77</v>
      </c>
      <c r="F503" s="70" t="str">
        <f t="shared" si="6"/>
        <v>250128S03_Mu_d15N_1_NLeu</v>
      </c>
      <c r="G503" s="125" t="s">
        <v>872</v>
      </c>
      <c r="H503" s="70">
        <v>1</v>
      </c>
      <c r="I503" s="122"/>
      <c r="J503" s="70" t="s">
        <v>76</v>
      </c>
      <c r="K503" s="70" t="s">
        <v>736</v>
      </c>
      <c r="R503" t="s">
        <v>849</v>
      </c>
      <c r="S503" t="s">
        <v>71</v>
      </c>
    </row>
    <row r="504" spans="1:19" x14ac:dyDescent="0.25">
      <c r="A504" s="70" t="str">
        <f>extraction!$C$19</f>
        <v>250128S03_Mu_Batch_31_Tube_03</v>
      </c>
      <c r="B504" s="70" t="str">
        <f>extraction!$D$19</f>
        <v>250128S03_Mu</v>
      </c>
      <c r="C504" t="s">
        <v>743</v>
      </c>
      <c r="D504" s="70" t="s">
        <v>90</v>
      </c>
      <c r="E504" s="70" t="s">
        <v>77</v>
      </c>
      <c r="F504" s="70" t="str">
        <f t="shared" si="6"/>
        <v>250128S03_Mu_d15N_1_Phe</v>
      </c>
      <c r="G504" s="125" t="s">
        <v>872</v>
      </c>
      <c r="H504" s="70">
        <v>1</v>
      </c>
      <c r="I504" s="122">
        <v>2.67</v>
      </c>
      <c r="J504" s="70" t="s">
        <v>76</v>
      </c>
      <c r="K504" s="70" t="s">
        <v>736</v>
      </c>
      <c r="R504" t="s">
        <v>849</v>
      </c>
      <c r="S504" t="s">
        <v>71</v>
      </c>
    </row>
    <row r="505" spans="1:19" x14ac:dyDescent="0.25">
      <c r="A505" s="70" t="str">
        <f>extraction!$C$19</f>
        <v>250128S03_Mu_Batch_31_Tube_03</v>
      </c>
      <c r="B505" s="70" t="str">
        <f>extraction!$D$19</f>
        <v>250128S03_Mu</v>
      </c>
      <c r="C505" t="s">
        <v>744</v>
      </c>
      <c r="D505" s="70" t="s">
        <v>91</v>
      </c>
      <c r="E505" s="70" t="s">
        <v>77</v>
      </c>
      <c r="F505" s="70" t="str">
        <f t="shared" si="6"/>
        <v>250128S03_Mu_d15N_1_Pro</v>
      </c>
      <c r="G505" s="125" t="s">
        <v>872</v>
      </c>
      <c r="H505" s="70">
        <v>1</v>
      </c>
      <c r="I505" s="122">
        <v>8.2100000000000009</v>
      </c>
      <c r="J505" s="70" t="s">
        <v>76</v>
      </c>
      <c r="K505" s="70" t="s">
        <v>736</v>
      </c>
      <c r="R505" t="s">
        <v>849</v>
      </c>
      <c r="S505" t="s">
        <v>71</v>
      </c>
    </row>
    <row r="506" spans="1:19" x14ac:dyDescent="0.25">
      <c r="A506" s="70" t="str">
        <f>extraction!$C$19</f>
        <v>250128S03_Mu_Batch_31_Tube_03</v>
      </c>
      <c r="B506" s="70" t="str">
        <f>extraction!$D$19</f>
        <v>250128S03_Mu</v>
      </c>
      <c r="C506" t="s">
        <v>745</v>
      </c>
      <c r="D506" s="70" t="s">
        <v>92</v>
      </c>
      <c r="E506" s="70" t="s">
        <v>77</v>
      </c>
      <c r="F506" s="70" t="str">
        <f t="shared" si="6"/>
        <v>250128S03_Mu_d15N_1_Ser</v>
      </c>
      <c r="G506" s="125" t="s">
        <v>872</v>
      </c>
      <c r="H506" s="70">
        <v>1</v>
      </c>
      <c r="I506" s="122">
        <v>3.29</v>
      </c>
      <c r="J506" s="70" t="s">
        <v>76</v>
      </c>
      <c r="K506" s="70" t="s">
        <v>736</v>
      </c>
      <c r="R506" t="s">
        <v>849</v>
      </c>
      <c r="S506" t="s">
        <v>71</v>
      </c>
    </row>
    <row r="507" spans="1:19" x14ac:dyDescent="0.25">
      <c r="A507" s="70" t="str">
        <f>extraction!$C$19</f>
        <v>250128S03_Mu_Batch_31_Tube_03</v>
      </c>
      <c r="B507" s="70" t="str">
        <f>extraction!$D$19</f>
        <v>250128S03_Mu</v>
      </c>
      <c r="C507" t="s">
        <v>746</v>
      </c>
      <c r="D507" s="70" t="s">
        <v>93</v>
      </c>
      <c r="E507" s="70" t="s">
        <v>77</v>
      </c>
      <c r="F507" s="70" t="str">
        <f t="shared" si="6"/>
        <v>250128S03_Mu_d15N_1_Thr</v>
      </c>
      <c r="G507" s="125" t="s">
        <v>872</v>
      </c>
      <c r="H507" s="70">
        <v>1</v>
      </c>
      <c r="I507" s="122">
        <v>-3.27</v>
      </c>
      <c r="J507" s="70" t="s">
        <v>76</v>
      </c>
      <c r="K507" s="70" t="s">
        <v>736</v>
      </c>
      <c r="R507" t="s">
        <v>849</v>
      </c>
      <c r="S507" t="s">
        <v>71</v>
      </c>
    </row>
    <row r="508" spans="1:19" x14ac:dyDescent="0.25">
      <c r="A508" s="70" t="str">
        <f>extraction!$C$19</f>
        <v>250128S03_Mu_Batch_31_Tube_03</v>
      </c>
      <c r="B508" s="70" t="str">
        <f>extraction!$D$19</f>
        <v>250128S03_Mu</v>
      </c>
      <c r="C508" t="s">
        <v>747</v>
      </c>
      <c r="D508" s="70" t="s">
        <v>94</v>
      </c>
      <c r="E508" s="70" t="s">
        <v>77</v>
      </c>
      <c r="F508" s="70" t="str">
        <f t="shared" si="6"/>
        <v>250128S03_Mu_d15N_1_Tyr</v>
      </c>
      <c r="G508" s="125" t="s">
        <v>872</v>
      </c>
      <c r="H508" s="70">
        <v>1</v>
      </c>
      <c r="I508" s="122"/>
      <c r="J508" s="70" t="s">
        <v>76</v>
      </c>
      <c r="K508" s="70" t="s">
        <v>736</v>
      </c>
      <c r="R508" t="s">
        <v>849</v>
      </c>
      <c r="S508" t="s">
        <v>71</v>
      </c>
    </row>
    <row r="509" spans="1:19" x14ac:dyDescent="0.25">
      <c r="A509" s="70" t="str">
        <f>extraction!$C$19</f>
        <v>250128S03_Mu_Batch_31_Tube_03</v>
      </c>
      <c r="B509" s="70" t="str">
        <f>extraction!$D$19</f>
        <v>250128S03_Mu</v>
      </c>
      <c r="C509" t="s">
        <v>774</v>
      </c>
      <c r="D509" s="70" t="s">
        <v>95</v>
      </c>
      <c r="E509" s="70" t="s">
        <v>77</v>
      </c>
      <c r="F509" s="70" t="str">
        <f t="shared" si="6"/>
        <v>250128S03_Mu_d15N_1_Val</v>
      </c>
      <c r="G509" s="125" t="s">
        <v>872</v>
      </c>
      <c r="H509" s="70">
        <v>1</v>
      </c>
      <c r="I509" s="122"/>
      <c r="J509" s="70" t="s">
        <v>76</v>
      </c>
      <c r="K509" s="70" t="s">
        <v>736</v>
      </c>
      <c r="R509" t="s">
        <v>849</v>
      </c>
      <c r="S509" t="s">
        <v>71</v>
      </c>
    </row>
    <row r="510" spans="1:19" x14ac:dyDescent="0.25">
      <c r="A510" s="70" t="str">
        <f>extraction!$C$19</f>
        <v>250128S03_Mu_Batch_31_Tube_03</v>
      </c>
      <c r="B510" s="70" t="str">
        <f>extraction!$D$19</f>
        <v>250128S03_Mu</v>
      </c>
      <c r="C510" t="s">
        <v>734</v>
      </c>
      <c r="D510" s="70" t="s">
        <v>84</v>
      </c>
      <c r="E510" s="70" t="s">
        <v>78</v>
      </c>
      <c r="F510" s="70" t="str">
        <f t="shared" ref="F510:F871" si="9">B510&amp;"_"&amp;LEFT(E510,4)&amp;"_"&amp;H510&amp;"_"&amp;D510</f>
        <v>250128S03_Mu_area_1_Ala</v>
      </c>
      <c r="G510" s="125" t="s">
        <v>872</v>
      </c>
      <c r="H510" s="70">
        <v>1</v>
      </c>
      <c r="I510" s="122"/>
      <c r="K510" s="70" t="s">
        <v>736</v>
      </c>
      <c r="R510" t="s">
        <v>849</v>
      </c>
      <c r="S510" t="s">
        <v>71</v>
      </c>
    </row>
    <row r="511" spans="1:19" x14ac:dyDescent="0.25">
      <c r="A511" s="70" t="str">
        <f>extraction!$C$19</f>
        <v>250128S03_Mu_Batch_31_Tube_03</v>
      </c>
      <c r="B511" s="70" t="str">
        <f>extraction!$D$19</f>
        <v>250128S03_Mu</v>
      </c>
      <c r="C511" t="s">
        <v>738</v>
      </c>
      <c r="D511" s="70" t="s">
        <v>85</v>
      </c>
      <c r="E511" s="70" t="s">
        <v>78</v>
      </c>
      <c r="F511" s="70" t="str">
        <f t="shared" si="9"/>
        <v>250128S03_Mu_area_1_Asp</v>
      </c>
      <c r="G511" s="125" t="s">
        <v>872</v>
      </c>
      <c r="H511" s="70">
        <v>1</v>
      </c>
      <c r="I511" s="122">
        <v>3.41</v>
      </c>
      <c r="K511" s="70" t="s">
        <v>736</v>
      </c>
      <c r="R511" t="s">
        <v>849</v>
      </c>
      <c r="S511" t="s">
        <v>71</v>
      </c>
    </row>
    <row r="512" spans="1:19" x14ac:dyDescent="0.25">
      <c r="A512" s="70" t="str">
        <f>extraction!$C$19</f>
        <v>250128S03_Mu_Batch_31_Tube_03</v>
      </c>
      <c r="B512" s="70" t="str">
        <f>extraction!$D$19</f>
        <v>250128S03_Mu</v>
      </c>
      <c r="C512" t="s">
        <v>851</v>
      </c>
      <c r="D512" s="70" t="s">
        <v>86</v>
      </c>
      <c r="E512" s="70" t="s">
        <v>78</v>
      </c>
      <c r="F512" s="70" t="str">
        <f t="shared" si="9"/>
        <v>250128S03_Mu_area_1_Glu</v>
      </c>
      <c r="G512" s="125" t="s">
        <v>872</v>
      </c>
      <c r="H512" s="70">
        <v>1</v>
      </c>
      <c r="I512" s="122">
        <v>2.8</v>
      </c>
      <c r="K512" s="70" t="s">
        <v>736</v>
      </c>
      <c r="R512" t="s">
        <v>849</v>
      </c>
      <c r="S512" t="s">
        <v>71</v>
      </c>
    </row>
    <row r="513" spans="1:19" x14ac:dyDescent="0.25">
      <c r="A513" s="70" t="str">
        <f>extraction!$C$19</f>
        <v>250128S03_Mu_Batch_31_Tube_03</v>
      </c>
      <c r="B513" s="70" t="str">
        <f>extraction!$D$19</f>
        <v>250128S03_Mu</v>
      </c>
      <c r="C513" s="127" t="s">
        <v>155</v>
      </c>
      <c r="D513" s="70" t="s">
        <v>87</v>
      </c>
      <c r="E513" s="70" t="s">
        <v>78</v>
      </c>
      <c r="F513" s="70" t="str">
        <f t="shared" si="9"/>
        <v>250128S03_Mu_area_1_Gly</v>
      </c>
      <c r="G513" s="125" t="s">
        <v>872</v>
      </c>
      <c r="H513" s="70">
        <v>1</v>
      </c>
      <c r="I513" s="122">
        <v>1.57</v>
      </c>
      <c r="K513" s="70" t="s">
        <v>736</v>
      </c>
      <c r="R513" t="s">
        <v>849</v>
      </c>
      <c r="S513" t="s">
        <v>71</v>
      </c>
    </row>
    <row r="514" spans="1:19" x14ac:dyDescent="0.25">
      <c r="A514" s="70" t="str">
        <f>extraction!$C$19</f>
        <v>250128S03_Mu_Batch_31_Tube_03</v>
      </c>
      <c r="B514" s="70" t="str">
        <f>extraction!$D$19</f>
        <v>250128S03_Mu</v>
      </c>
      <c r="C514" t="s">
        <v>739</v>
      </c>
      <c r="D514" s="70" t="s">
        <v>850</v>
      </c>
      <c r="E514" s="70" t="s">
        <v>78</v>
      </c>
      <c r="F514" s="70" t="str">
        <f t="shared" si="9"/>
        <v>250128S03_Mu_area_1_Ile</v>
      </c>
      <c r="G514" s="125" t="s">
        <v>872</v>
      </c>
      <c r="H514" s="70">
        <v>1</v>
      </c>
      <c r="I514" s="122"/>
      <c r="K514" s="70" t="s">
        <v>736</v>
      </c>
      <c r="R514" t="s">
        <v>849</v>
      </c>
      <c r="S514" t="s">
        <v>71</v>
      </c>
    </row>
    <row r="515" spans="1:19" x14ac:dyDescent="0.25">
      <c r="A515" s="70" t="str">
        <f>extraction!$C$19</f>
        <v>250128S03_Mu_Batch_31_Tube_03</v>
      </c>
      <c r="B515" s="70" t="str">
        <f>extraction!$D$19</f>
        <v>250128S03_Mu</v>
      </c>
      <c r="C515" t="s">
        <v>740</v>
      </c>
      <c r="D515" s="70" t="s">
        <v>88</v>
      </c>
      <c r="E515" s="70" t="s">
        <v>78</v>
      </c>
      <c r="F515" s="70" t="str">
        <f t="shared" si="9"/>
        <v>250128S03_Mu_area_1_Leu</v>
      </c>
      <c r="G515" s="125" t="s">
        <v>872</v>
      </c>
      <c r="H515" s="70">
        <v>1</v>
      </c>
      <c r="I515" s="122">
        <v>1.22</v>
      </c>
      <c r="K515" s="70" t="s">
        <v>736</v>
      </c>
      <c r="R515" t="s">
        <v>849</v>
      </c>
      <c r="S515" t="s">
        <v>71</v>
      </c>
    </row>
    <row r="516" spans="1:19" x14ac:dyDescent="0.25">
      <c r="A516" s="70" t="str">
        <f>extraction!$C$19</f>
        <v>250128S03_Mu_Batch_31_Tube_03</v>
      </c>
      <c r="B516" s="70" t="str">
        <f>extraction!$D$19</f>
        <v>250128S03_Mu</v>
      </c>
      <c r="C516" t="s">
        <v>741</v>
      </c>
      <c r="D516" s="70" t="s">
        <v>89</v>
      </c>
      <c r="E516" s="70" t="s">
        <v>78</v>
      </c>
      <c r="F516" s="70" t="str">
        <f t="shared" si="9"/>
        <v>250128S03_Mu_area_1_Lys</v>
      </c>
      <c r="G516" s="125" t="s">
        <v>872</v>
      </c>
      <c r="H516" s="70">
        <v>1</v>
      </c>
      <c r="I516" s="122">
        <v>2.0699999999999998</v>
      </c>
      <c r="K516" s="70" t="s">
        <v>736</v>
      </c>
      <c r="R516" t="s">
        <v>849</v>
      </c>
      <c r="S516" t="s">
        <v>71</v>
      </c>
    </row>
    <row r="517" spans="1:19" x14ac:dyDescent="0.25">
      <c r="A517" s="70" t="str">
        <f>extraction!$C$19</f>
        <v>250128S03_Mu_Batch_31_Tube_03</v>
      </c>
      <c r="B517" s="70" t="str">
        <f>extraction!$D$19</f>
        <v>250128S03_Mu</v>
      </c>
      <c r="C517" t="s">
        <v>742</v>
      </c>
      <c r="D517" s="70" t="s">
        <v>852</v>
      </c>
      <c r="E517" s="70" t="s">
        <v>78</v>
      </c>
      <c r="F517" s="70" t="str">
        <f t="shared" si="9"/>
        <v>250128S03_Mu_area_1_NLeu</v>
      </c>
      <c r="G517" s="125" t="s">
        <v>872</v>
      </c>
      <c r="H517" s="70">
        <v>1</v>
      </c>
      <c r="I517" s="122"/>
      <c r="K517" s="70" t="s">
        <v>736</v>
      </c>
      <c r="R517" t="s">
        <v>849</v>
      </c>
      <c r="S517" t="s">
        <v>71</v>
      </c>
    </row>
    <row r="518" spans="1:19" x14ac:dyDescent="0.25">
      <c r="A518" s="70" t="str">
        <f>extraction!$C$19</f>
        <v>250128S03_Mu_Batch_31_Tube_03</v>
      </c>
      <c r="B518" s="70" t="str">
        <f>extraction!$D$19</f>
        <v>250128S03_Mu</v>
      </c>
      <c r="C518" t="s">
        <v>743</v>
      </c>
      <c r="D518" s="70" t="s">
        <v>90</v>
      </c>
      <c r="E518" s="70" t="s">
        <v>78</v>
      </c>
      <c r="F518" s="70" t="str">
        <f t="shared" si="9"/>
        <v>250128S03_Mu_area_1_Phe</v>
      </c>
      <c r="G518" s="125" t="s">
        <v>872</v>
      </c>
      <c r="H518" s="70">
        <v>1</v>
      </c>
      <c r="I518" s="122">
        <v>0.54</v>
      </c>
      <c r="K518" s="70" t="s">
        <v>736</v>
      </c>
      <c r="R518" t="s">
        <v>849</v>
      </c>
      <c r="S518" t="s">
        <v>71</v>
      </c>
    </row>
    <row r="519" spans="1:19" x14ac:dyDescent="0.25">
      <c r="A519" s="70" t="str">
        <f>extraction!$C$19</f>
        <v>250128S03_Mu_Batch_31_Tube_03</v>
      </c>
      <c r="B519" s="70" t="str">
        <f>extraction!$D$19</f>
        <v>250128S03_Mu</v>
      </c>
      <c r="C519" t="s">
        <v>744</v>
      </c>
      <c r="D519" s="70" t="s">
        <v>91</v>
      </c>
      <c r="E519" s="70" t="s">
        <v>78</v>
      </c>
      <c r="F519" s="70" t="str">
        <f t="shared" si="9"/>
        <v>250128S03_Mu_area_1_Pro</v>
      </c>
      <c r="G519" s="125" t="s">
        <v>872</v>
      </c>
      <c r="H519" s="70">
        <v>1</v>
      </c>
      <c r="I519" s="122">
        <v>1.23</v>
      </c>
      <c r="K519" s="70" t="s">
        <v>736</v>
      </c>
      <c r="R519" t="s">
        <v>849</v>
      </c>
      <c r="S519" t="s">
        <v>71</v>
      </c>
    </row>
    <row r="520" spans="1:19" x14ac:dyDescent="0.25">
      <c r="A520" s="70" t="str">
        <f>extraction!$C$19</f>
        <v>250128S03_Mu_Batch_31_Tube_03</v>
      </c>
      <c r="B520" s="70" t="str">
        <f>extraction!$D$19</f>
        <v>250128S03_Mu</v>
      </c>
      <c r="C520" t="s">
        <v>745</v>
      </c>
      <c r="D520" s="70" t="s">
        <v>92</v>
      </c>
      <c r="E520" s="70" t="s">
        <v>78</v>
      </c>
      <c r="F520" s="70" t="str">
        <f t="shared" si="9"/>
        <v>250128S03_Mu_area_1_Ser</v>
      </c>
      <c r="G520" s="125" t="s">
        <v>872</v>
      </c>
      <c r="H520" s="70">
        <v>1</v>
      </c>
      <c r="I520" s="122">
        <v>0.76</v>
      </c>
      <c r="K520" s="70" t="s">
        <v>736</v>
      </c>
      <c r="R520" t="s">
        <v>849</v>
      </c>
      <c r="S520" t="s">
        <v>71</v>
      </c>
    </row>
    <row r="521" spans="1:19" x14ac:dyDescent="0.25">
      <c r="A521" s="70" t="str">
        <f>extraction!$C$19</f>
        <v>250128S03_Mu_Batch_31_Tube_03</v>
      </c>
      <c r="B521" s="70" t="str">
        <f>extraction!$D$19</f>
        <v>250128S03_Mu</v>
      </c>
      <c r="C521" t="s">
        <v>746</v>
      </c>
      <c r="D521" s="70" t="s">
        <v>93</v>
      </c>
      <c r="E521" s="70" t="s">
        <v>78</v>
      </c>
      <c r="F521" s="70" t="str">
        <f t="shared" si="9"/>
        <v>250128S03_Mu_area_1_Thr</v>
      </c>
      <c r="G521" s="125" t="s">
        <v>872</v>
      </c>
      <c r="H521" s="70">
        <v>1</v>
      </c>
      <c r="I521" s="122">
        <v>0.93</v>
      </c>
      <c r="K521" s="70" t="s">
        <v>736</v>
      </c>
      <c r="R521" t="s">
        <v>849</v>
      </c>
      <c r="S521" t="s">
        <v>71</v>
      </c>
    </row>
    <row r="522" spans="1:19" x14ac:dyDescent="0.25">
      <c r="A522" s="70" t="str">
        <f>extraction!$C$19</f>
        <v>250128S03_Mu_Batch_31_Tube_03</v>
      </c>
      <c r="B522" s="70" t="str">
        <f>extraction!$D$19</f>
        <v>250128S03_Mu</v>
      </c>
      <c r="C522" t="s">
        <v>747</v>
      </c>
      <c r="D522" s="70" t="s">
        <v>94</v>
      </c>
      <c r="E522" s="70" t="s">
        <v>78</v>
      </c>
      <c r="F522" s="70" t="str">
        <f t="shared" si="9"/>
        <v>250128S03_Mu_area_1_Tyr</v>
      </c>
      <c r="G522" s="125" t="s">
        <v>872</v>
      </c>
      <c r="H522" s="70">
        <v>1</v>
      </c>
      <c r="I522" s="122"/>
      <c r="K522" s="70" t="s">
        <v>736</v>
      </c>
      <c r="R522" t="s">
        <v>849</v>
      </c>
      <c r="S522" t="s">
        <v>71</v>
      </c>
    </row>
    <row r="523" spans="1:19" x14ac:dyDescent="0.25">
      <c r="A523" s="70" t="str">
        <f>extraction!$C$19</f>
        <v>250128S03_Mu_Batch_31_Tube_03</v>
      </c>
      <c r="B523" s="70" t="str">
        <f>extraction!$D$19</f>
        <v>250128S03_Mu</v>
      </c>
      <c r="C523" t="s">
        <v>774</v>
      </c>
      <c r="D523" s="70" t="s">
        <v>95</v>
      </c>
      <c r="E523" s="70" t="s">
        <v>78</v>
      </c>
      <c r="F523" s="70" t="str">
        <f t="shared" si="9"/>
        <v>250128S03_Mu_area_1_Val</v>
      </c>
      <c r="G523" s="125" t="s">
        <v>872</v>
      </c>
      <c r="H523" s="70">
        <v>1</v>
      </c>
      <c r="I523" s="122"/>
      <c r="K523" s="70" t="s">
        <v>736</v>
      </c>
      <c r="R523" t="s">
        <v>849</v>
      </c>
      <c r="S523" t="s">
        <v>71</v>
      </c>
    </row>
    <row r="524" spans="1:19" x14ac:dyDescent="0.25">
      <c r="C524"/>
    </row>
    <row r="525" spans="1:19" x14ac:dyDescent="0.25">
      <c r="A525" s="70" t="str">
        <f>extraction!$C$19</f>
        <v>250128S03_Mu_Batch_31_Tube_03</v>
      </c>
      <c r="B525" s="70" t="str">
        <f>extraction!$D$19</f>
        <v>250128S03_Mu</v>
      </c>
      <c r="C525" t="s">
        <v>734</v>
      </c>
      <c r="D525" s="70" t="s">
        <v>84</v>
      </c>
      <c r="E525" s="70" t="s">
        <v>77</v>
      </c>
      <c r="F525" s="70" t="str">
        <f t="shared" ref="F525:F552" si="10">B525&amp;"_"&amp;LEFT(E525,4)&amp;"_"&amp;H525&amp;"_"&amp;D525</f>
        <v>250128S03_Mu_d15N_2_Ala</v>
      </c>
      <c r="G525" s="125" t="s">
        <v>873</v>
      </c>
      <c r="H525" s="70">
        <v>2</v>
      </c>
      <c r="I525" s="122">
        <v>14.57</v>
      </c>
      <c r="J525" s="70" t="s">
        <v>76</v>
      </c>
      <c r="K525" s="70" t="s">
        <v>736</v>
      </c>
      <c r="R525" t="s">
        <v>849</v>
      </c>
      <c r="S525" t="s">
        <v>71</v>
      </c>
    </row>
    <row r="526" spans="1:19" x14ac:dyDescent="0.25">
      <c r="A526" s="70" t="str">
        <f>extraction!$C$19</f>
        <v>250128S03_Mu_Batch_31_Tube_03</v>
      </c>
      <c r="B526" s="70" t="str">
        <f>extraction!$D$19</f>
        <v>250128S03_Mu</v>
      </c>
      <c r="C526" t="s">
        <v>738</v>
      </c>
      <c r="D526" s="70" t="s">
        <v>85</v>
      </c>
      <c r="E526" s="70" t="s">
        <v>77</v>
      </c>
      <c r="F526" s="70" t="str">
        <f t="shared" si="10"/>
        <v>250128S03_Mu_d15N_2_Asp</v>
      </c>
      <c r="G526" s="125" t="s">
        <v>873</v>
      </c>
      <c r="H526" s="70">
        <v>2</v>
      </c>
      <c r="I526" s="122">
        <v>9.43</v>
      </c>
      <c r="J526" s="70" t="s">
        <v>76</v>
      </c>
      <c r="K526" s="70" t="s">
        <v>736</v>
      </c>
      <c r="R526" t="s">
        <v>849</v>
      </c>
      <c r="S526" t="s">
        <v>71</v>
      </c>
    </row>
    <row r="527" spans="1:19" x14ac:dyDescent="0.25">
      <c r="A527" s="70" t="str">
        <f>extraction!$C$19</f>
        <v>250128S03_Mu_Batch_31_Tube_03</v>
      </c>
      <c r="B527" s="70" t="str">
        <f>extraction!$D$19</f>
        <v>250128S03_Mu</v>
      </c>
      <c r="C527" t="s">
        <v>851</v>
      </c>
      <c r="D527" s="70" t="s">
        <v>86</v>
      </c>
      <c r="E527" s="70" t="s">
        <v>77</v>
      </c>
      <c r="F527" s="70" t="str">
        <f t="shared" si="10"/>
        <v>250128S03_Mu_d15N_2_Glu</v>
      </c>
      <c r="G527" s="125" t="s">
        <v>873</v>
      </c>
      <c r="H527" s="70">
        <v>2</v>
      </c>
      <c r="I527" s="122">
        <v>12.3</v>
      </c>
      <c r="J527" s="70" t="s">
        <v>76</v>
      </c>
      <c r="K527" s="70" t="s">
        <v>736</v>
      </c>
      <c r="R527" t="s">
        <v>849</v>
      </c>
      <c r="S527" t="s">
        <v>71</v>
      </c>
    </row>
    <row r="528" spans="1:19" x14ac:dyDescent="0.25">
      <c r="A528" s="70" t="str">
        <f>extraction!$C$19</f>
        <v>250128S03_Mu_Batch_31_Tube_03</v>
      </c>
      <c r="B528" s="70" t="str">
        <f>extraction!$D$19</f>
        <v>250128S03_Mu</v>
      </c>
      <c r="C528" s="127" t="s">
        <v>155</v>
      </c>
      <c r="D528" s="70" t="s">
        <v>87</v>
      </c>
      <c r="E528" s="70" t="s">
        <v>77</v>
      </c>
      <c r="F528" s="70" t="str">
        <f t="shared" si="10"/>
        <v>250128S03_Mu_d15N_2_Gly</v>
      </c>
      <c r="G528" s="125" t="s">
        <v>873</v>
      </c>
      <c r="H528" s="70">
        <v>2</v>
      </c>
      <c r="I528" s="122">
        <v>9.01</v>
      </c>
      <c r="J528" s="70" t="s">
        <v>76</v>
      </c>
      <c r="K528" s="70" t="s">
        <v>736</v>
      </c>
      <c r="R528" t="s">
        <v>849</v>
      </c>
      <c r="S528" t="s">
        <v>71</v>
      </c>
    </row>
    <row r="529" spans="1:19" x14ac:dyDescent="0.25">
      <c r="A529" s="70" t="str">
        <f>extraction!$C$19</f>
        <v>250128S03_Mu_Batch_31_Tube_03</v>
      </c>
      <c r="B529" s="70" t="str">
        <f>extraction!$D$19</f>
        <v>250128S03_Mu</v>
      </c>
      <c r="C529" t="s">
        <v>739</v>
      </c>
      <c r="D529" s="70" t="s">
        <v>850</v>
      </c>
      <c r="E529" s="70" t="s">
        <v>77</v>
      </c>
      <c r="F529" s="70" t="str">
        <f t="shared" si="10"/>
        <v>250128S03_Mu_d15N_2_Ile</v>
      </c>
      <c r="G529" s="125" t="s">
        <v>873</v>
      </c>
      <c r="H529" s="70">
        <v>2</v>
      </c>
      <c r="I529" s="122">
        <v>9.6999999999999993</v>
      </c>
      <c r="J529" s="70" t="s">
        <v>76</v>
      </c>
      <c r="K529" s="70" t="s">
        <v>736</v>
      </c>
      <c r="R529" t="s">
        <v>849</v>
      </c>
      <c r="S529" t="s">
        <v>71</v>
      </c>
    </row>
    <row r="530" spans="1:19" x14ac:dyDescent="0.25">
      <c r="A530" s="70" t="str">
        <f>extraction!$C$19</f>
        <v>250128S03_Mu_Batch_31_Tube_03</v>
      </c>
      <c r="B530" s="70" t="str">
        <f>extraction!$D$19</f>
        <v>250128S03_Mu</v>
      </c>
      <c r="C530" t="s">
        <v>740</v>
      </c>
      <c r="D530" s="70" t="s">
        <v>88</v>
      </c>
      <c r="E530" s="70" t="s">
        <v>77</v>
      </c>
      <c r="F530" s="70" t="str">
        <f t="shared" si="10"/>
        <v>250128S03_Mu_d15N_2_Leu</v>
      </c>
      <c r="G530" s="125" t="s">
        <v>873</v>
      </c>
      <c r="H530" s="70">
        <v>2</v>
      </c>
      <c r="I530" s="122">
        <v>7.13</v>
      </c>
      <c r="J530" s="70" t="s">
        <v>76</v>
      </c>
      <c r="K530" s="70" t="s">
        <v>736</v>
      </c>
      <c r="R530" t="s">
        <v>849</v>
      </c>
      <c r="S530" t="s">
        <v>71</v>
      </c>
    </row>
    <row r="531" spans="1:19" x14ac:dyDescent="0.25">
      <c r="A531" s="70" t="str">
        <f>extraction!$C$19</f>
        <v>250128S03_Mu_Batch_31_Tube_03</v>
      </c>
      <c r="B531" s="70" t="str">
        <f>extraction!$D$19</f>
        <v>250128S03_Mu</v>
      </c>
      <c r="C531" t="s">
        <v>741</v>
      </c>
      <c r="D531" s="70" t="s">
        <v>89</v>
      </c>
      <c r="E531" s="70" t="s">
        <v>77</v>
      </c>
      <c r="F531" s="70" t="str">
        <f t="shared" si="10"/>
        <v>250128S03_Mu_d15N_2_Lys</v>
      </c>
      <c r="G531" s="125" t="s">
        <v>873</v>
      </c>
      <c r="H531" s="70">
        <v>2</v>
      </c>
      <c r="I531" s="122">
        <v>4.8899999999999997</v>
      </c>
      <c r="J531" s="70" t="s">
        <v>76</v>
      </c>
      <c r="K531" s="70" t="s">
        <v>736</v>
      </c>
      <c r="R531" t="s">
        <v>849</v>
      </c>
      <c r="S531" t="s">
        <v>71</v>
      </c>
    </row>
    <row r="532" spans="1:19" x14ac:dyDescent="0.25">
      <c r="A532" s="70" t="str">
        <f>extraction!$C$19</f>
        <v>250128S03_Mu_Batch_31_Tube_03</v>
      </c>
      <c r="B532" s="70" t="str">
        <f>extraction!$D$19</f>
        <v>250128S03_Mu</v>
      </c>
      <c r="C532" t="s">
        <v>742</v>
      </c>
      <c r="D532" s="70" t="s">
        <v>852</v>
      </c>
      <c r="E532" s="70" t="s">
        <v>77</v>
      </c>
      <c r="F532" s="70" t="str">
        <f t="shared" si="10"/>
        <v>250128S03_Mu_d15N_2_NLeu</v>
      </c>
      <c r="G532" s="125" t="s">
        <v>873</v>
      </c>
      <c r="H532" s="70">
        <v>2</v>
      </c>
      <c r="I532" s="122">
        <v>-2.19</v>
      </c>
      <c r="J532" s="70" t="s">
        <v>76</v>
      </c>
      <c r="K532" s="70" t="s">
        <v>736</v>
      </c>
      <c r="R532" t="s">
        <v>849</v>
      </c>
      <c r="S532" t="s">
        <v>71</v>
      </c>
    </row>
    <row r="533" spans="1:19" x14ac:dyDescent="0.25">
      <c r="A533" s="70" t="str">
        <f>extraction!$C$19</f>
        <v>250128S03_Mu_Batch_31_Tube_03</v>
      </c>
      <c r="B533" s="70" t="str">
        <f>extraction!$D$19</f>
        <v>250128S03_Mu</v>
      </c>
      <c r="C533" t="s">
        <v>743</v>
      </c>
      <c r="D533" s="70" t="s">
        <v>90</v>
      </c>
      <c r="E533" s="70" t="s">
        <v>77</v>
      </c>
      <c r="F533" s="70" t="str">
        <f t="shared" si="10"/>
        <v>250128S03_Mu_d15N_2_Phe</v>
      </c>
      <c r="G533" s="125" t="s">
        <v>873</v>
      </c>
      <c r="H533" s="70">
        <v>2</v>
      </c>
      <c r="I533" s="122">
        <v>5.3</v>
      </c>
      <c r="J533" s="70" t="s">
        <v>76</v>
      </c>
      <c r="K533" s="70" t="s">
        <v>736</v>
      </c>
      <c r="R533" t="s">
        <v>849</v>
      </c>
      <c r="S533" t="s">
        <v>71</v>
      </c>
    </row>
    <row r="534" spans="1:19" x14ac:dyDescent="0.25">
      <c r="A534" s="70" t="str">
        <f>extraction!$C$19</f>
        <v>250128S03_Mu_Batch_31_Tube_03</v>
      </c>
      <c r="B534" s="70" t="str">
        <f>extraction!$D$19</f>
        <v>250128S03_Mu</v>
      </c>
      <c r="C534" t="s">
        <v>744</v>
      </c>
      <c r="D534" s="70" t="s">
        <v>91</v>
      </c>
      <c r="E534" s="70" t="s">
        <v>77</v>
      </c>
      <c r="F534" s="70" t="str">
        <f t="shared" si="10"/>
        <v>250128S03_Mu_d15N_2_Pro</v>
      </c>
      <c r="G534" s="125" t="s">
        <v>873</v>
      </c>
      <c r="H534" s="70">
        <v>2</v>
      </c>
      <c r="I534" s="122">
        <v>11.66</v>
      </c>
      <c r="J534" s="70" t="s">
        <v>76</v>
      </c>
      <c r="K534" s="70" t="s">
        <v>736</v>
      </c>
      <c r="R534" t="s">
        <v>849</v>
      </c>
      <c r="S534" t="s">
        <v>71</v>
      </c>
    </row>
    <row r="535" spans="1:19" x14ac:dyDescent="0.25">
      <c r="A535" s="70" t="str">
        <f>extraction!$C$19</f>
        <v>250128S03_Mu_Batch_31_Tube_03</v>
      </c>
      <c r="B535" s="70" t="str">
        <f>extraction!$D$19</f>
        <v>250128S03_Mu</v>
      </c>
      <c r="C535" t="s">
        <v>745</v>
      </c>
      <c r="D535" s="70" t="s">
        <v>92</v>
      </c>
      <c r="E535" s="70" t="s">
        <v>77</v>
      </c>
      <c r="F535" s="70" t="str">
        <f t="shared" si="10"/>
        <v>250128S03_Mu_d15N_2_Ser</v>
      </c>
      <c r="G535" s="125" t="s">
        <v>873</v>
      </c>
      <c r="H535" s="70">
        <v>2</v>
      </c>
      <c r="I535" s="122">
        <v>2.93</v>
      </c>
      <c r="J535" s="70" t="s">
        <v>76</v>
      </c>
      <c r="K535" s="70" t="s">
        <v>736</v>
      </c>
      <c r="R535" t="s">
        <v>849</v>
      </c>
      <c r="S535" t="s">
        <v>71</v>
      </c>
    </row>
    <row r="536" spans="1:19" x14ac:dyDescent="0.25">
      <c r="A536" s="70" t="str">
        <f>extraction!$C$19</f>
        <v>250128S03_Mu_Batch_31_Tube_03</v>
      </c>
      <c r="B536" s="70" t="str">
        <f>extraction!$D$19</f>
        <v>250128S03_Mu</v>
      </c>
      <c r="C536" t="s">
        <v>746</v>
      </c>
      <c r="D536" s="70" t="s">
        <v>93</v>
      </c>
      <c r="E536" s="70" t="s">
        <v>77</v>
      </c>
      <c r="F536" s="70" t="str">
        <f t="shared" si="10"/>
        <v>250128S03_Mu_d15N_2_Thr</v>
      </c>
      <c r="G536" s="125" t="s">
        <v>873</v>
      </c>
      <c r="H536" s="70">
        <v>2</v>
      </c>
      <c r="I536" s="122">
        <v>-0.83</v>
      </c>
      <c r="J536" s="70" t="s">
        <v>76</v>
      </c>
      <c r="K536" s="70" t="s">
        <v>736</v>
      </c>
      <c r="R536" t="s">
        <v>849</v>
      </c>
      <c r="S536" t="s">
        <v>71</v>
      </c>
    </row>
    <row r="537" spans="1:19" x14ac:dyDescent="0.25">
      <c r="A537" s="70" t="str">
        <f>extraction!$C$19</f>
        <v>250128S03_Mu_Batch_31_Tube_03</v>
      </c>
      <c r="B537" s="70" t="str">
        <f>extraction!$D$19</f>
        <v>250128S03_Mu</v>
      </c>
      <c r="C537" t="s">
        <v>747</v>
      </c>
      <c r="D537" s="70" t="s">
        <v>94</v>
      </c>
      <c r="E537" s="70" t="s">
        <v>77</v>
      </c>
      <c r="F537" s="70" t="str">
        <f t="shared" si="10"/>
        <v>250128S03_Mu_d15N_2_Tyr</v>
      </c>
      <c r="G537" s="125" t="s">
        <v>873</v>
      </c>
      <c r="H537" s="70">
        <v>2</v>
      </c>
      <c r="I537" s="122"/>
      <c r="J537" s="70" t="s">
        <v>76</v>
      </c>
      <c r="K537" s="70" t="s">
        <v>736</v>
      </c>
      <c r="R537" t="s">
        <v>849</v>
      </c>
      <c r="S537" t="s">
        <v>71</v>
      </c>
    </row>
    <row r="538" spans="1:19" x14ac:dyDescent="0.25">
      <c r="A538" s="70" t="str">
        <f>extraction!$C$19</f>
        <v>250128S03_Mu_Batch_31_Tube_03</v>
      </c>
      <c r="B538" s="70" t="str">
        <f>extraction!$D$19</f>
        <v>250128S03_Mu</v>
      </c>
      <c r="C538" t="s">
        <v>774</v>
      </c>
      <c r="D538" s="70" t="s">
        <v>95</v>
      </c>
      <c r="E538" s="70" t="s">
        <v>77</v>
      </c>
      <c r="F538" s="70" t="str">
        <f t="shared" si="10"/>
        <v>250128S03_Mu_d15N_2_Val</v>
      </c>
      <c r="G538" s="125" t="s">
        <v>873</v>
      </c>
      <c r="H538" s="70">
        <v>2</v>
      </c>
      <c r="I538" s="122"/>
      <c r="J538" s="70" t="s">
        <v>76</v>
      </c>
      <c r="K538" s="70" t="s">
        <v>736</v>
      </c>
      <c r="R538" t="s">
        <v>849</v>
      </c>
      <c r="S538" t="s">
        <v>71</v>
      </c>
    </row>
    <row r="539" spans="1:19" x14ac:dyDescent="0.25">
      <c r="A539" s="70" t="str">
        <f>extraction!$C$19</f>
        <v>250128S03_Mu_Batch_31_Tube_03</v>
      </c>
      <c r="B539" s="70" t="str">
        <f>extraction!$D$19</f>
        <v>250128S03_Mu</v>
      </c>
      <c r="C539" t="s">
        <v>734</v>
      </c>
      <c r="D539" s="70" t="s">
        <v>84</v>
      </c>
      <c r="E539" s="70" t="s">
        <v>78</v>
      </c>
      <c r="F539" s="70" t="str">
        <f t="shared" si="10"/>
        <v>250128S03_Mu_area_2_Ala</v>
      </c>
      <c r="G539" s="125" t="s">
        <v>873</v>
      </c>
      <c r="H539" s="70">
        <v>2</v>
      </c>
      <c r="I539" s="122">
        <v>0.48</v>
      </c>
      <c r="K539" s="70" t="s">
        <v>736</v>
      </c>
      <c r="R539" t="s">
        <v>849</v>
      </c>
      <c r="S539" t="s">
        <v>71</v>
      </c>
    </row>
    <row r="540" spans="1:19" x14ac:dyDescent="0.25">
      <c r="A540" s="70" t="str">
        <f>extraction!$C$19</f>
        <v>250128S03_Mu_Batch_31_Tube_03</v>
      </c>
      <c r="B540" s="70" t="str">
        <f>extraction!$D$19</f>
        <v>250128S03_Mu</v>
      </c>
      <c r="C540" t="s">
        <v>738</v>
      </c>
      <c r="D540" s="70" t="s">
        <v>85</v>
      </c>
      <c r="E540" s="70" t="s">
        <v>78</v>
      </c>
      <c r="F540" s="70" t="str">
        <f t="shared" si="10"/>
        <v>250128S03_Mu_area_2_Asp</v>
      </c>
      <c r="G540" s="125" t="s">
        <v>873</v>
      </c>
      <c r="H540" s="70">
        <v>2</v>
      </c>
      <c r="I540" s="122">
        <v>4.1100000000000003</v>
      </c>
      <c r="K540" s="70" t="s">
        <v>736</v>
      </c>
      <c r="R540" t="s">
        <v>849</v>
      </c>
      <c r="S540" t="s">
        <v>71</v>
      </c>
    </row>
    <row r="541" spans="1:19" x14ac:dyDescent="0.25">
      <c r="A541" s="70" t="str">
        <f>extraction!$C$19</f>
        <v>250128S03_Mu_Batch_31_Tube_03</v>
      </c>
      <c r="B541" s="70" t="str">
        <f>extraction!$D$19</f>
        <v>250128S03_Mu</v>
      </c>
      <c r="C541" t="s">
        <v>851</v>
      </c>
      <c r="D541" s="70" t="s">
        <v>86</v>
      </c>
      <c r="E541" s="70" t="s">
        <v>78</v>
      </c>
      <c r="F541" s="70" t="str">
        <f t="shared" si="10"/>
        <v>250128S03_Mu_area_2_Glu</v>
      </c>
      <c r="G541" s="125" t="s">
        <v>873</v>
      </c>
      <c r="H541" s="70">
        <v>2</v>
      </c>
      <c r="I541" s="122">
        <v>3.45</v>
      </c>
      <c r="K541" s="70" t="s">
        <v>736</v>
      </c>
      <c r="R541" t="s">
        <v>849</v>
      </c>
      <c r="S541" t="s">
        <v>71</v>
      </c>
    </row>
    <row r="542" spans="1:19" x14ac:dyDescent="0.25">
      <c r="A542" s="70" t="str">
        <f>extraction!$C$19</f>
        <v>250128S03_Mu_Batch_31_Tube_03</v>
      </c>
      <c r="B542" s="70" t="str">
        <f>extraction!$D$19</f>
        <v>250128S03_Mu</v>
      </c>
      <c r="C542" s="127" t="s">
        <v>155</v>
      </c>
      <c r="D542" s="70" t="s">
        <v>87</v>
      </c>
      <c r="E542" s="70" t="s">
        <v>78</v>
      </c>
      <c r="F542" s="70" t="str">
        <f t="shared" si="10"/>
        <v>250128S03_Mu_area_2_Gly</v>
      </c>
      <c r="G542" s="125" t="s">
        <v>873</v>
      </c>
      <c r="H542" s="70">
        <v>2</v>
      </c>
      <c r="I542" s="122">
        <v>2.13</v>
      </c>
      <c r="K542" s="70" t="s">
        <v>736</v>
      </c>
      <c r="R542" t="s">
        <v>849</v>
      </c>
      <c r="S542" t="s">
        <v>71</v>
      </c>
    </row>
    <row r="543" spans="1:19" x14ac:dyDescent="0.25">
      <c r="A543" s="70" t="str">
        <f>extraction!$C$19</f>
        <v>250128S03_Mu_Batch_31_Tube_03</v>
      </c>
      <c r="B543" s="70" t="str">
        <f>extraction!$D$19</f>
        <v>250128S03_Mu</v>
      </c>
      <c r="C543" t="s">
        <v>739</v>
      </c>
      <c r="D543" s="70" t="s">
        <v>850</v>
      </c>
      <c r="E543" s="70" t="s">
        <v>78</v>
      </c>
      <c r="F543" s="70" t="str">
        <f t="shared" si="10"/>
        <v>250128S03_Mu_area_2_Ile</v>
      </c>
      <c r="G543" s="125" t="s">
        <v>873</v>
      </c>
      <c r="H543" s="70">
        <v>2</v>
      </c>
      <c r="I543" s="122">
        <v>0.59</v>
      </c>
      <c r="K543" s="70" t="s">
        <v>736</v>
      </c>
      <c r="R543" t="s">
        <v>849</v>
      </c>
      <c r="S543" t="s">
        <v>71</v>
      </c>
    </row>
    <row r="544" spans="1:19" x14ac:dyDescent="0.25">
      <c r="A544" s="70" t="str">
        <f>extraction!$C$19</f>
        <v>250128S03_Mu_Batch_31_Tube_03</v>
      </c>
      <c r="B544" s="70" t="str">
        <f>extraction!$D$19</f>
        <v>250128S03_Mu</v>
      </c>
      <c r="C544" t="s">
        <v>740</v>
      </c>
      <c r="D544" s="70" t="s">
        <v>88</v>
      </c>
      <c r="E544" s="70" t="s">
        <v>78</v>
      </c>
      <c r="F544" s="70" t="str">
        <f t="shared" si="10"/>
        <v>250128S03_Mu_area_2_Leu</v>
      </c>
      <c r="G544" s="125" t="s">
        <v>873</v>
      </c>
      <c r="H544" s="70">
        <v>2</v>
      </c>
      <c r="I544" s="122">
        <v>1.68</v>
      </c>
      <c r="K544" s="70" t="s">
        <v>736</v>
      </c>
      <c r="R544" t="s">
        <v>849</v>
      </c>
      <c r="S544" t="s">
        <v>71</v>
      </c>
    </row>
    <row r="545" spans="1:19" x14ac:dyDescent="0.25">
      <c r="A545" s="70" t="str">
        <f>extraction!$C$19</f>
        <v>250128S03_Mu_Batch_31_Tube_03</v>
      </c>
      <c r="B545" s="70" t="str">
        <f>extraction!$D$19</f>
        <v>250128S03_Mu</v>
      </c>
      <c r="C545" t="s">
        <v>741</v>
      </c>
      <c r="D545" s="70" t="s">
        <v>89</v>
      </c>
      <c r="E545" s="70" t="s">
        <v>78</v>
      </c>
      <c r="F545" s="70" t="str">
        <f t="shared" si="10"/>
        <v>250128S03_Mu_area_2_Lys</v>
      </c>
      <c r="G545" s="125" t="s">
        <v>873</v>
      </c>
      <c r="H545" s="70">
        <v>2</v>
      </c>
      <c r="I545" s="122">
        <v>3.19</v>
      </c>
      <c r="K545" s="70" t="s">
        <v>736</v>
      </c>
      <c r="R545" t="s">
        <v>849</v>
      </c>
      <c r="S545" t="s">
        <v>71</v>
      </c>
    </row>
    <row r="546" spans="1:19" x14ac:dyDescent="0.25">
      <c r="A546" s="70" t="str">
        <f>extraction!$C$19</f>
        <v>250128S03_Mu_Batch_31_Tube_03</v>
      </c>
      <c r="B546" s="70" t="str">
        <f>extraction!$D$19</f>
        <v>250128S03_Mu</v>
      </c>
      <c r="C546" t="s">
        <v>742</v>
      </c>
      <c r="D546" s="70" t="s">
        <v>852</v>
      </c>
      <c r="E546" s="70" t="s">
        <v>78</v>
      </c>
      <c r="F546" s="70" t="str">
        <f t="shared" si="10"/>
        <v>250128S03_Mu_area_2_NLeu</v>
      </c>
      <c r="G546" s="125" t="s">
        <v>873</v>
      </c>
      <c r="H546" s="70">
        <v>2</v>
      </c>
      <c r="I546" s="122">
        <v>46.77</v>
      </c>
      <c r="K546" s="70" t="s">
        <v>736</v>
      </c>
      <c r="R546" t="s">
        <v>849</v>
      </c>
      <c r="S546" t="s">
        <v>71</v>
      </c>
    </row>
    <row r="547" spans="1:19" x14ac:dyDescent="0.25">
      <c r="A547" s="70" t="str">
        <f>extraction!$C$19</f>
        <v>250128S03_Mu_Batch_31_Tube_03</v>
      </c>
      <c r="B547" s="70" t="str">
        <f>extraction!$D$19</f>
        <v>250128S03_Mu</v>
      </c>
      <c r="C547" t="s">
        <v>743</v>
      </c>
      <c r="D547" s="70" t="s">
        <v>90</v>
      </c>
      <c r="E547" s="70" t="s">
        <v>78</v>
      </c>
      <c r="F547" s="70" t="str">
        <f t="shared" si="10"/>
        <v>250128S03_Mu_area_2_Phe</v>
      </c>
      <c r="G547" s="125" t="s">
        <v>873</v>
      </c>
      <c r="H547" s="70">
        <v>2</v>
      </c>
      <c r="I547" s="122">
        <v>0.87</v>
      </c>
      <c r="K547" s="70" t="s">
        <v>736</v>
      </c>
      <c r="R547" t="s">
        <v>849</v>
      </c>
      <c r="S547" t="s">
        <v>71</v>
      </c>
    </row>
    <row r="548" spans="1:19" x14ac:dyDescent="0.25">
      <c r="A548" s="70" t="str">
        <f>extraction!$C$19</f>
        <v>250128S03_Mu_Batch_31_Tube_03</v>
      </c>
      <c r="B548" s="70" t="str">
        <f>extraction!$D$19</f>
        <v>250128S03_Mu</v>
      </c>
      <c r="C548" t="s">
        <v>744</v>
      </c>
      <c r="D548" s="70" t="s">
        <v>91</v>
      </c>
      <c r="E548" s="70" t="s">
        <v>78</v>
      </c>
      <c r="F548" s="70" t="str">
        <f t="shared" si="10"/>
        <v>250128S03_Mu_area_2_Pro</v>
      </c>
      <c r="G548" s="125" t="s">
        <v>873</v>
      </c>
      <c r="H548" s="70">
        <v>2</v>
      </c>
      <c r="I548" s="122">
        <v>1.72</v>
      </c>
      <c r="K548" s="70" t="s">
        <v>736</v>
      </c>
      <c r="R548" t="s">
        <v>849</v>
      </c>
      <c r="S548" t="s">
        <v>71</v>
      </c>
    </row>
    <row r="549" spans="1:19" x14ac:dyDescent="0.25">
      <c r="A549" s="70" t="str">
        <f>extraction!$C$19</f>
        <v>250128S03_Mu_Batch_31_Tube_03</v>
      </c>
      <c r="B549" s="70" t="str">
        <f>extraction!$D$19</f>
        <v>250128S03_Mu</v>
      </c>
      <c r="C549" t="s">
        <v>745</v>
      </c>
      <c r="D549" s="70" t="s">
        <v>92</v>
      </c>
      <c r="E549" s="70" t="s">
        <v>78</v>
      </c>
      <c r="F549" s="70" t="str">
        <f t="shared" si="10"/>
        <v>250128S03_Mu_area_2_Ser</v>
      </c>
      <c r="G549" s="125" t="s">
        <v>873</v>
      </c>
      <c r="H549" s="70">
        <v>2</v>
      </c>
      <c r="I549" s="122">
        <v>1.94</v>
      </c>
      <c r="K549" s="70" t="s">
        <v>736</v>
      </c>
      <c r="R549" t="s">
        <v>849</v>
      </c>
      <c r="S549" t="s">
        <v>71</v>
      </c>
    </row>
    <row r="550" spans="1:19" x14ac:dyDescent="0.25">
      <c r="A550" s="70" t="str">
        <f>extraction!$C$19</f>
        <v>250128S03_Mu_Batch_31_Tube_03</v>
      </c>
      <c r="B550" s="70" t="str">
        <f>extraction!$D$19</f>
        <v>250128S03_Mu</v>
      </c>
      <c r="C550" t="s">
        <v>746</v>
      </c>
      <c r="D550" s="70" t="s">
        <v>93</v>
      </c>
      <c r="E550" s="70" t="s">
        <v>78</v>
      </c>
      <c r="F550" s="70" t="str">
        <f t="shared" si="10"/>
        <v>250128S03_Mu_area_2_Thr</v>
      </c>
      <c r="G550" s="125" t="s">
        <v>873</v>
      </c>
      <c r="H550" s="70">
        <v>2</v>
      </c>
      <c r="I550" s="122">
        <v>1.44</v>
      </c>
      <c r="K550" s="70" t="s">
        <v>736</v>
      </c>
      <c r="R550" t="s">
        <v>849</v>
      </c>
      <c r="S550" t="s">
        <v>71</v>
      </c>
    </row>
    <row r="551" spans="1:19" x14ac:dyDescent="0.25">
      <c r="A551" s="70" t="str">
        <f>extraction!$C$19</f>
        <v>250128S03_Mu_Batch_31_Tube_03</v>
      </c>
      <c r="B551" s="70" t="str">
        <f>extraction!$D$19</f>
        <v>250128S03_Mu</v>
      </c>
      <c r="C551" t="s">
        <v>747</v>
      </c>
      <c r="D551" s="70" t="s">
        <v>94</v>
      </c>
      <c r="E551" s="70" t="s">
        <v>78</v>
      </c>
      <c r="F551" s="70" t="str">
        <f t="shared" si="10"/>
        <v>250128S03_Mu_area_2_Tyr</v>
      </c>
      <c r="G551" s="125" t="s">
        <v>873</v>
      </c>
      <c r="H551" s="70">
        <v>2</v>
      </c>
      <c r="I551" s="122"/>
      <c r="K551" s="70" t="s">
        <v>736</v>
      </c>
      <c r="R551" t="s">
        <v>849</v>
      </c>
      <c r="S551" t="s">
        <v>71</v>
      </c>
    </row>
    <row r="552" spans="1:19" x14ac:dyDescent="0.25">
      <c r="A552" s="70" t="str">
        <f>extraction!$C$19</f>
        <v>250128S03_Mu_Batch_31_Tube_03</v>
      </c>
      <c r="B552" s="70" t="str">
        <f>extraction!$D$19</f>
        <v>250128S03_Mu</v>
      </c>
      <c r="C552" t="s">
        <v>774</v>
      </c>
      <c r="D552" s="70" t="s">
        <v>95</v>
      </c>
      <c r="E552" s="70" t="s">
        <v>78</v>
      </c>
      <c r="F552" s="70" t="str">
        <f t="shared" si="10"/>
        <v>250128S03_Mu_area_2_Val</v>
      </c>
      <c r="G552" s="125" t="s">
        <v>873</v>
      </c>
      <c r="H552" s="70">
        <v>2</v>
      </c>
      <c r="I552" s="122"/>
      <c r="K552" s="70" t="s">
        <v>736</v>
      </c>
      <c r="R552" t="s">
        <v>849</v>
      </c>
      <c r="S552" t="s">
        <v>71</v>
      </c>
    </row>
    <row r="553" spans="1:19" x14ac:dyDescent="0.25">
      <c r="C553"/>
    </row>
    <row r="554" spans="1:19" x14ac:dyDescent="0.25">
      <c r="A554" s="70" t="str">
        <f>extraction!$C$19</f>
        <v>250128S03_Mu_Batch_31_Tube_03</v>
      </c>
      <c r="B554" s="70" t="str">
        <f>extraction!$D$19</f>
        <v>250128S03_Mu</v>
      </c>
      <c r="C554" t="s">
        <v>734</v>
      </c>
      <c r="D554" s="70" t="s">
        <v>84</v>
      </c>
      <c r="E554" s="70" t="s">
        <v>77</v>
      </c>
      <c r="F554" s="70" t="str">
        <f t="shared" ref="F554:F581" si="11">B554&amp;"_"&amp;LEFT(E554,4)&amp;"_"&amp;H554&amp;"_"&amp;D554</f>
        <v>250128S03_Mu_d15N_3_Ala</v>
      </c>
      <c r="G554" s="125" t="s">
        <v>869</v>
      </c>
      <c r="H554" s="70">
        <v>3</v>
      </c>
      <c r="I554" s="122"/>
      <c r="J554" s="70" t="s">
        <v>76</v>
      </c>
      <c r="K554" s="70" t="s">
        <v>736</v>
      </c>
      <c r="R554" t="s">
        <v>849</v>
      </c>
      <c r="S554" t="s">
        <v>71</v>
      </c>
    </row>
    <row r="555" spans="1:19" x14ac:dyDescent="0.25">
      <c r="A555" s="70" t="str">
        <f>extraction!$C$19</f>
        <v>250128S03_Mu_Batch_31_Tube_03</v>
      </c>
      <c r="B555" s="70" t="str">
        <f>extraction!$D$19</f>
        <v>250128S03_Mu</v>
      </c>
      <c r="C555" t="s">
        <v>738</v>
      </c>
      <c r="D555" s="70" t="s">
        <v>85</v>
      </c>
      <c r="E555" s="70" t="s">
        <v>77</v>
      </c>
      <c r="F555" s="70" t="str">
        <f t="shared" si="11"/>
        <v>250128S03_Mu_d15N_3_Asp</v>
      </c>
      <c r="G555" s="125" t="s">
        <v>869</v>
      </c>
      <c r="H555" s="70">
        <v>3</v>
      </c>
      <c r="I555" s="122">
        <v>10.68</v>
      </c>
      <c r="J555" s="70" t="s">
        <v>76</v>
      </c>
      <c r="K555" s="70" t="s">
        <v>736</v>
      </c>
      <c r="R555" t="s">
        <v>849</v>
      </c>
      <c r="S555" t="s">
        <v>71</v>
      </c>
    </row>
    <row r="556" spans="1:19" x14ac:dyDescent="0.25">
      <c r="A556" s="70" t="str">
        <f>extraction!$C$19</f>
        <v>250128S03_Mu_Batch_31_Tube_03</v>
      </c>
      <c r="B556" s="70" t="str">
        <f>extraction!$D$19</f>
        <v>250128S03_Mu</v>
      </c>
      <c r="C556" t="s">
        <v>851</v>
      </c>
      <c r="D556" s="70" t="s">
        <v>86</v>
      </c>
      <c r="E556" s="70" t="s">
        <v>77</v>
      </c>
      <c r="F556" s="70" t="str">
        <f t="shared" si="11"/>
        <v>250128S03_Mu_d15N_3_Glu</v>
      </c>
      <c r="G556" s="125" t="s">
        <v>869</v>
      </c>
      <c r="H556" s="70">
        <v>3</v>
      </c>
      <c r="I556" s="122">
        <v>12.16</v>
      </c>
      <c r="J556" s="70" t="s">
        <v>76</v>
      </c>
      <c r="K556" s="70" t="s">
        <v>736</v>
      </c>
      <c r="R556" t="s">
        <v>849</v>
      </c>
      <c r="S556" t="s">
        <v>71</v>
      </c>
    </row>
    <row r="557" spans="1:19" x14ac:dyDescent="0.25">
      <c r="A557" s="70" t="str">
        <f>extraction!$C$19</f>
        <v>250128S03_Mu_Batch_31_Tube_03</v>
      </c>
      <c r="B557" s="70" t="str">
        <f>extraction!$D$19</f>
        <v>250128S03_Mu</v>
      </c>
      <c r="C557" s="127" t="s">
        <v>155</v>
      </c>
      <c r="D557" s="70" t="s">
        <v>87</v>
      </c>
      <c r="E557" s="70" t="s">
        <v>77</v>
      </c>
      <c r="F557" s="70" t="str">
        <f t="shared" si="11"/>
        <v>250128S03_Mu_d15N_3_Gly</v>
      </c>
      <c r="G557" s="125" t="s">
        <v>869</v>
      </c>
      <c r="H557" s="70">
        <v>3</v>
      </c>
      <c r="I557" s="122">
        <v>7.77</v>
      </c>
      <c r="J557" s="70" t="s">
        <v>76</v>
      </c>
      <c r="K557" s="70" t="s">
        <v>736</v>
      </c>
      <c r="R557" t="s">
        <v>849</v>
      </c>
      <c r="S557" t="s">
        <v>71</v>
      </c>
    </row>
    <row r="558" spans="1:19" x14ac:dyDescent="0.25">
      <c r="A558" s="70" t="str">
        <f>extraction!$C$19</f>
        <v>250128S03_Mu_Batch_31_Tube_03</v>
      </c>
      <c r="B558" s="70" t="str">
        <f>extraction!$D$19</f>
        <v>250128S03_Mu</v>
      </c>
      <c r="C558" t="s">
        <v>739</v>
      </c>
      <c r="D558" s="70" t="s">
        <v>850</v>
      </c>
      <c r="E558" s="70" t="s">
        <v>77</v>
      </c>
      <c r="F558" s="70" t="str">
        <f t="shared" si="11"/>
        <v>250128S03_Mu_d15N_3_Ile</v>
      </c>
      <c r="G558" s="125" t="s">
        <v>869</v>
      </c>
      <c r="H558" s="70">
        <v>3</v>
      </c>
      <c r="I558" s="122">
        <v>6.07</v>
      </c>
      <c r="J558" s="70" t="s">
        <v>76</v>
      </c>
      <c r="K558" s="70" t="s">
        <v>736</v>
      </c>
      <c r="R558" t="s">
        <v>849</v>
      </c>
      <c r="S558" t="s">
        <v>71</v>
      </c>
    </row>
    <row r="559" spans="1:19" x14ac:dyDescent="0.25">
      <c r="A559" s="70" t="str">
        <f>extraction!$C$19</f>
        <v>250128S03_Mu_Batch_31_Tube_03</v>
      </c>
      <c r="B559" s="70" t="str">
        <f>extraction!$D$19</f>
        <v>250128S03_Mu</v>
      </c>
      <c r="C559" t="s">
        <v>740</v>
      </c>
      <c r="D559" s="70" t="s">
        <v>88</v>
      </c>
      <c r="E559" s="70" t="s">
        <v>77</v>
      </c>
      <c r="F559" s="70" t="str">
        <f t="shared" si="11"/>
        <v>250128S03_Mu_d15N_3_Leu</v>
      </c>
      <c r="G559" s="125" t="s">
        <v>869</v>
      </c>
      <c r="H559" s="70">
        <v>3</v>
      </c>
      <c r="I559" s="122">
        <v>7.71</v>
      </c>
      <c r="J559" s="70" t="s">
        <v>76</v>
      </c>
      <c r="K559" s="70" t="s">
        <v>736</v>
      </c>
      <c r="R559" t="s">
        <v>849</v>
      </c>
      <c r="S559" t="s">
        <v>71</v>
      </c>
    </row>
    <row r="560" spans="1:19" x14ac:dyDescent="0.25">
      <c r="A560" s="70" t="str">
        <f>extraction!$C$19</f>
        <v>250128S03_Mu_Batch_31_Tube_03</v>
      </c>
      <c r="B560" s="70" t="str">
        <f>extraction!$D$19</f>
        <v>250128S03_Mu</v>
      </c>
      <c r="C560" t="s">
        <v>741</v>
      </c>
      <c r="D560" s="70" t="s">
        <v>89</v>
      </c>
      <c r="E560" s="70" t="s">
        <v>77</v>
      </c>
      <c r="F560" s="70" t="str">
        <f t="shared" si="11"/>
        <v>250128S03_Mu_d15N_3_Lys</v>
      </c>
      <c r="G560" s="125" t="s">
        <v>869</v>
      </c>
      <c r="H560" s="70">
        <v>3</v>
      </c>
      <c r="I560" s="122">
        <v>4.82</v>
      </c>
      <c r="J560" s="70" t="s">
        <v>76</v>
      </c>
      <c r="K560" s="70" t="s">
        <v>736</v>
      </c>
      <c r="R560" t="s">
        <v>849</v>
      </c>
      <c r="S560" t="s">
        <v>71</v>
      </c>
    </row>
    <row r="561" spans="1:19" x14ac:dyDescent="0.25">
      <c r="A561" s="70" t="str">
        <f>extraction!$C$19</f>
        <v>250128S03_Mu_Batch_31_Tube_03</v>
      </c>
      <c r="B561" s="70" t="str">
        <f>extraction!$D$19</f>
        <v>250128S03_Mu</v>
      </c>
      <c r="C561" t="s">
        <v>742</v>
      </c>
      <c r="D561" s="70" t="s">
        <v>852</v>
      </c>
      <c r="E561" s="70" t="s">
        <v>77</v>
      </c>
      <c r="F561" s="70" t="str">
        <f t="shared" si="11"/>
        <v>250128S03_Mu_d15N_3_NLeu</v>
      </c>
      <c r="G561" s="125" t="s">
        <v>869</v>
      </c>
      <c r="H561" s="70">
        <v>3</v>
      </c>
      <c r="I561" s="122"/>
      <c r="J561" s="70" t="s">
        <v>76</v>
      </c>
      <c r="K561" s="70" t="s">
        <v>736</v>
      </c>
      <c r="R561" t="s">
        <v>849</v>
      </c>
      <c r="S561" t="s">
        <v>71</v>
      </c>
    </row>
    <row r="562" spans="1:19" x14ac:dyDescent="0.25">
      <c r="A562" s="70" t="str">
        <f>extraction!$C$19</f>
        <v>250128S03_Mu_Batch_31_Tube_03</v>
      </c>
      <c r="B562" s="70" t="str">
        <f>extraction!$D$19</f>
        <v>250128S03_Mu</v>
      </c>
      <c r="C562" t="s">
        <v>743</v>
      </c>
      <c r="D562" s="70" t="s">
        <v>90</v>
      </c>
      <c r="E562" s="70" t="s">
        <v>77</v>
      </c>
      <c r="F562" s="70" t="str">
        <f t="shared" si="11"/>
        <v>250128S03_Mu_d15N_3_Phe</v>
      </c>
      <c r="G562" s="125" t="s">
        <v>869</v>
      </c>
      <c r="H562" s="70">
        <v>3</v>
      </c>
      <c r="I562" s="122">
        <v>5.35</v>
      </c>
      <c r="J562" s="70" t="s">
        <v>76</v>
      </c>
      <c r="K562" s="70" t="s">
        <v>736</v>
      </c>
      <c r="R562" t="s">
        <v>849</v>
      </c>
      <c r="S562" t="s">
        <v>71</v>
      </c>
    </row>
    <row r="563" spans="1:19" x14ac:dyDescent="0.25">
      <c r="A563" s="70" t="str">
        <f>extraction!$C$19</f>
        <v>250128S03_Mu_Batch_31_Tube_03</v>
      </c>
      <c r="B563" s="70" t="str">
        <f>extraction!$D$19</f>
        <v>250128S03_Mu</v>
      </c>
      <c r="C563" t="s">
        <v>744</v>
      </c>
      <c r="D563" s="70" t="s">
        <v>91</v>
      </c>
      <c r="E563" s="70" t="s">
        <v>77</v>
      </c>
      <c r="F563" s="70" t="str">
        <f t="shared" si="11"/>
        <v>250128S03_Mu_d15N_3_Pro</v>
      </c>
      <c r="G563" s="125" t="s">
        <v>869</v>
      </c>
      <c r="H563" s="70">
        <v>3</v>
      </c>
      <c r="I563" s="122">
        <v>10.42</v>
      </c>
      <c r="J563" s="70" t="s">
        <v>76</v>
      </c>
      <c r="K563" s="70" t="s">
        <v>736</v>
      </c>
      <c r="R563" t="s">
        <v>849</v>
      </c>
      <c r="S563" t="s">
        <v>71</v>
      </c>
    </row>
    <row r="564" spans="1:19" x14ac:dyDescent="0.25">
      <c r="A564" s="70" t="str">
        <f>extraction!$C$19</f>
        <v>250128S03_Mu_Batch_31_Tube_03</v>
      </c>
      <c r="B564" s="70" t="str">
        <f>extraction!$D$19</f>
        <v>250128S03_Mu</v>
      </c>
      <c r="C564" t="s">
        <v>745</v>
      </c>
      <c r="D564" s="70" t="s">
        <v>92</v>
      </c>
      <c r="E564" s="70" t="s">
        <v>77</v>
      </c>
      <c r="F564" s="70" t="str">
        <f t="shared" si="11"/>
        <v>250128S03_Mu_d15N_3_Ser</v>
      </c>
      <c r="G564" s="125" t="s">
        <v>869</v>
      </c>
      <c r="H564" s="70">
        <v>3</v>
      </c>
      <c r="I564" s="122">
        <v>3.5</v>
      </c>
      <c r="J564" s="70" t="s">
        <v>76</v>
      </c>
      <c r="K564" s="70" t="s">
        <v>736</v>
      </c>
      <c r="R564" t="s">
        <v>849</v>
      </c>
      <c r="S564" t="s">
        <v>71</v>
      </c>
    </row>
    <row r="565" spans="1:19" x14ac:dyDescent="0.25">
      <c r="A565" s="70" t="str">
        <f>extraction!$C$19</f>
        <v>250128S03_Mu_Batch_31_Tube_03</v>
      </c>
      <c r="B565" s="70" t="str">
        <f>extraction!$D$19</f>
        <v>250128S03_Mu</v>
      </c>
      <c r="C565" t="s">
        <v>746</v>
      </c>
      <c r="D565" s="70" t="s">
        <v>93</v>
      </c>
      <c r="E565" s="70" t="s">
        <v>77</v>
      </c>
      <c r="F565" s="70" t="str">
        <f t="shared" si="11"/>
        <v>250128S03_Mu_d15N_3_Thr</v>
      </c>
      <c r="G565" s="125" t="s">
        <v>869</v>
      </c>
      <c r="H565" s="70">
        <v>3</v>
      </c>
      <c r="I565" s="122">
        <v>-2.95</v>
      </c>
      <c r="J565" s="70" t="s">
        <v>76</v>
      </c>
      <c r="K565" s="70" t="s">
        <v>736</v>
      </c>
      <c r="R565" t="s">
        <v>849</v>
      </c>
      <c r="S565" t="s">
        <v>71</v>
      </c>
    </row>
    <row r="566" spans="1:19" x14ac:dyDescent="0.25">
      <c r="A566" s="70" t="str">
        <f>extraction!$C$19</f>
        <v>250128S03_Mu_Batch_31_Tube_03</v>
      </c>
      <c r="B566" s="70" t="str">
        <f>extraction!$D$19</f>
        <v>250128S03_Mu</v>
      </c>
      <c r="C566" t="s">
        <v>747</v>
      </c>
      <c r="D566" s="70" t="s">
        <v>94</v>
      </c>
      <c r="E566" s="70" t="s">
        <v>77</v>
      </c>
      <c r="F566" s="70" t="str">
        <f t="shared" si="11"/>
        <v>250128S03_Mu_d15N_3_Tyr</v>
      </c>
      <c r="G566" s="125" t="s">
        <v>869</v>
      </c>
      <c r="H566" s="70">
        <v>3</v>
      </c>
      <c r="I566" s="122"/>
      <c r="J566" s="70" t="s">
        <v>76</v>
      </c>
      <c r="K566" s="70" t="s">
        <v>736</v>
      </c>
      <c r="R566" t="s">
        <v>849</v>
      </c>
      <c r="S566" t="s">
        <v>71</v>
      </c>
    </row>
    <row r="567" spans="1:19" x14ac:dyDescent="0.25">
      <c r="A567" s="70" t="str">
        <f>extraction!$C$19</f>
        <v>250128S03_Mu_Batch_31_Tube_03</v>
      </c>
      <c r="B567" s="70" t="str">
        <f>extraction!$D$19</f>
        <v>250128S03_Mu</v>
      </c>
      <c r="C567" t="s">
        <v>774</v>
      </c>
      <c r="D567" s="70" t="s">
        <v>95</v>
      </c>
      <c r="E567" s="70" t="s">
        <v>77</v>
      </c>
      <c r="F567" s="70" t="str">
        <f t="shared" si="11"/>
        <v>250128S03_Mu_d15N_3_Val</v>
      </c>
      <c r="G567" s="125" t="s">
        <v>869</v>
      </c>
      <c r="H567" s="70">
        <v>3</v>
      </c>
      <c r="I567" s="122"/>
      <c r="J567" s="70" t="s">
        <v>76</v>
      </c>
      <c r="K567" s="70" t="s">
        <v>736</v>
      </c>
      <c r="R567" t="s">
        <v>849</v>
      </c>
      <c r="S567" t="s">
        <v>71</v>
      </c>
    </row>
    <row r="568" spans="1:19" x14ac:dyDescent="0.25">
      <c r="A568" s="70" t="str">
        <f>extraction!$C$19</f>
        <v>250128S03_Mu_Batch_31_Tube_03</v>
      </c>
      <c r="B568" s="70" t="str">
        <f>extraction!$D$19</f>
        <v>250128S03_Mu</v>
      </c>
      <c r="C568" t="s">
        <v>734</v>
      </c>
      <c r="D568" s="70" t="s">
        <v>84</v>
      </c>
      <c r="E568" s="70" t="s">
        <v>78</v>
      </c>
      <c r="F568" s="70" t="str">
        <f t="shared" si="11"/>
        <v>250128S03_Mu_area_3_Ala</v>
      </c>
      <c r="G568" s="125" t="s">
        <v>869</v>
      </c>
      <c r="H568" s="70">
        <v>3</v>
      </c>
      <c r="I568" s="122">
        <v>1.87</v>
      </c>
      <c r="K568" s="70" t="s">
        <v>736</v>
      </c>
      <c r="R568" t="s">
        <v>849</v>
      </c>
      <c r="S568" t="s">
        <v>71</v>
      </c>
    </row>
    <row r="569" spans="1:19" x14ac:dyDescent="0.25">
      <c r="A569" s="70" t="str">
        <f>extraction!$C$19</f>
        <v>250128S03_Mu_Batch_31_Tube_03</v>
      </c>
      <c r="B569" s="70" t="str">
        <f>extraction!$D$19</f>
        <v>250128S03_Mu</v>
      </c>
      <c r="C569" t="s">
        <v>738</v>
      </c>
      <c r="D569" s="70" t="s">
        <v>85</v>
      </c>
      <c r="E569" s="70" t="s">
        <v>78</v>
      </c>
      <c r="F569" s="70" t="str">
        <f t="shared" si="11"/>
        <v>250128S03_Mu_area_3_Asp</v>
      </c>
      <c r="G569" s="125" t="s">
        <v>869</v>
      </c>
      <c r="H569" s="70">
        <v>3</v>
      </c>
      <c r="I569" s="122">
        <v>11.11</v>
      </c>
      <c r="K569" s="70" t="s">
        <v>736</v>
      </c>
      <c r="R569" t="s">
        <v>849</v>
      </c>
      <c r="S569" t="s">
        <v>71</v>
      </c>
    </row>
    <row r="570" spans="1:19" x14ac:dyDescent="0.25">
      <c r="A570" s="70" t="str">
        <f>extraction!$C$19</f>
        <v>250128S03_Mu_Batch_31_Tube_03</v>
      </c>
      <c r="B570" s="70" t="str">
        <f>extraction!$D$19</f>
        <v>250128S03_Mu</v>
      </c>
      <c r="C570" t="s">
        <v>851</v>
      </c>
      <c r="D570" s="70" t="s">
        <v>86</v>
      </c>
      <c r="E570" s="70" t="s">
        <v>78</v>
      </c>
      <c r="F570" s="70" t="str">
        <f t="shared" si="11"/>
        <v>250128S03_Mu_area_3_Glu</v>
      </c>
      <c r="G570" s="125" t="s">
        <v>869</v>
      </c>
      <c r="H570" s="70">
        <v>3</v>
      </c>
      <c r="I570" s="122">
        <v>9.74</v>
      </c>
      <c r="K570" s="70" t="s">
        <v>736</v>
      </c>
      <c r="R570" t="s">
        <v>849</v>
      </c>
      <c r="S570" t="s">
        <v>71</v>
      </c>
    </row>
    <row r="571" spans="1:19" x14ac:dyDescent="0.25">
      <c r="A571" s="70" t="str">
        <f>extraction!$C$19</f>
        <v>250128S03_Mu_Batch_31_Tube_03</v>
      </c>
      <c r="B571" s="70" t="str">
        <f>extraction!$D$19</f>
        <v>250128S03_Mu</v>
      </c>
      <c r="C571" s="127" t="s">
        <v>155</v>
      </c>
      <c r="D571" s="70" t="s">
        <v>87</v>
      </c>
      <c r="E571" s="70" t="s">
        <v>78</v>
      </c>
      <c r="F571" s="70" t="str">
        <f t="shared" si="11"/>
        <v>250128S03_Mu_area_3_Gly</v>
      </c>
      <c r="G571" s="125" t="s">
        <v>869</v>
      </c>
      <c r="H571" s="70">
        <v>3</v>
      </c>
      <c r="I571" s="122">
        <v>5.99</v>
      </c>
      <c r="K571" s="70" t="s">
        <v>736</v>
      </c>
      <c r="R571" t="s">
        <v>849</v>
      </c>
      <c r="S571" t="s">
        <v>71</v>
      </c>
    </row>
    <row r="572" spans="1:19" x14ac:dyDescent="0.25">
      <c r="A572" s="70" t="str">
        <f>extraction!$C$19</f>
        <v>250128S03_Mu_Batch_31_Tube_03</v>
      </c>
      <c r="B572" s="70" t="str">
        <f>extraction!$D$19</f>
        <v>250128S03_Mu</v>
      </c>
      <c r="C572" t="s">
        <v>739</v>
      </c>
      <c r="D572" s="70" t="s">
        <v>850</v>
      </c>
      <c r="E572" s="70" t="s">
        <v>78</v>
      </c>
      <c r="F572" s="70" t="str">
        <f t="shared" si="11"/>
        <v>250128S03_Mu_area_3_Ile</v>
      </c>
      <c r="G572" s="125" t="s">
        <v>869</v>
      </c>
      <c r="H572" s="70">
        <v>3</v>
      </c>
      <c r="I572" s="122">
        <v>1.3</v>
      </c>
      <c r="K572" s="70" t="s">
        <v>736</v>
      </c>
      <c r="R572" t="s">
        <v>849</v>
      </c>
      <c r="S572" t="s">
        <v>71</v>
      </c>
    </row>
    <row r="573" spans="1:19" x14ac:dyDescent="0.25">
      <c r="A573" s="70" t="str">
        <f>extraction!$C$19</f>
        <v>250128S03_Mu_Batch_31_Tube_03</v>
      </c>
      <c r="B573" s="70" t="str">
        <f>extraction!$D$19</f>
        <v>250128S03_Mu</v>
      </c>
      <c r="C573" t="s">
        <v>740</v>
      </c>
      <c r="D573" s="70" t="s">
        <v>88</v>
      </c>
      <c r="E573" s="70" t="s">
        <v>78</v>
      </c>
      <c r="F573" s="70" t="str">
        <f t="shared" si="11"/>
        <v>250128S03_Mu_area_3_Leu</v>
      </c>
      <c r="G573" s="125" t="s">
        <v>869</v>
      </c>
      <c r="H573" s="70">
        <v>3</v>
      </c>
      <c r="I573" s="122">
        <v>4.47</v>
      </c>
      <c r="K573" s="70" t="s">
        <v>736</v>
      </c>
      <c r="R573" t="s">
        <v>849</v>
      </c>
      <c r="S573" t="s">
        <v>71</v>
      </c>
    </row>
    <row r="574" spans="1:19" x14ac:dyDescent="0.25">
      <c r="A574" s="70" t="str">
        <f>extraction!$C$19</f>
        <v>250128S03_Mu_Batch_31_Tube_03</v>
      </c>
      <c r="B574" s="70" t="str">
        <f>extraction!$D$19</f>
        <v>250128S03_Mu</v>
      </c>
      <c r="C574" t="s">
        <v>741</v>
      </c>
      <c r="D574" s="70" t="s">
        <v>89</v>
      </c>
      <c r="E574" s="70" t="s">
        <v>78</v>
      </c>
      <c r="F574" s="70" t="str">
        <f t="shared" si="11"/>
        <v>250128S03_Mu_area_3_Lys</v>
      </c>
      <c r="G574" s="125" t="s">
        <v>869</v>
      </c>
      <c r="H574" s="70">
        <v>3</v>
      </c>
      <c r="I574" s="122">
        <v>7.16</v>
      </c>
      <c r="K574" s="70" t="s">
        <v>736</v>
      </c>
      <c r="R574" t="s">
        <v>849</v>
      </c>
      <c r="S574" t="s">
        <v>71</v>
      </c>
    </row>
    <row r="575" spans="1:19" x14ac:dyDescent="0.25">
      <c r="A575" s="70" t="str">
        <f>extraction!$C$19</f>
        <v>250128S03_Mu_Batch_31_Tube_03</v>
      </c>
      <c r="B575" s="70" t="str">
        <f>extraction!$D$19</f>
        <v>250128S03_Mu</v>
      </c>
      <c r="C575" t="s">
        <v>742</v>
      </c>
      <c r="D575" s="70" t="s">
        <v>852</v>
      </c>
      <c r="E575" s="70" t="s">
        <v>78</v>
      </c>
      <c r="F575" s="70" t="str">
        <f t="shared" si="11"/>
        <v>250128S03_Mu_area_3_NLeu</v>
      </c>
      <c r="G575" s="125" t="s">
        <v>869</v>
      </c>
      <c r="H575" s="70">
        <v>3</v>
      </c>
      <c r="I575" s="122"/>
      <c r="K575" s="70" t="s">
        <v>736</v>
      </c>
      <c r="R575" t="s">
        <v>849</v>
      </c>
      <c r="S575" t="s">
        <v>71</v>
      </c>
    </row>
    <row r="576" spans="1:19" x14ac:dyDescent="0.25">
      <c r="A576" s="70" t="str">
        <f>extraction!$C$19</f>
        <v>250128S03_Mu_Batch_31_Tube_03</v>
      </c>
      <c r="B576" s="70" t="str">
        <f>extraction!$D$19</f>
        <v>250128S03_Mu</v>
      </c>
      <c r="C576" t="s">
        <v>743</v>
      </c>
      <c r="D576" s="70" t="s">
        <v>90</v>
      </c>
      <c r="E576" s="70" t="s">
        <v>78</v>
      </c>
      <c r="F576" s="70" t="str">
        <f t="shared" si="11"/>
        <v>250128S03_Mu_area_3_Phe</v>
      </c>
      <c r="G576" s="125" t="s">
        <v>869</v>
      </c>
      <c r="H576" s="70">
        <v>3</v>
      </c>
      <c r="I576" s="122">
        <v>2.2400000000000002</v>
      </c>
      <c r="K576" s="70" t="s">
        <v>736</v>
      </c>
      <c r="R576" t="s">
        <v>849</v>
      </c>
      <c r="S576" t="s">
        <v>71</v>
      </c>
    </row>
    <row r="577" spans="1:19" x14ac:dyDescent="0.25">
      <c r="A577" s="70" t="str">
        <f>extraction!$C$19</f>
        <v>250128S03_Mu_Batch_31_Tube_03</v>
      </c>
      <c r="B577" s="70" t="str">
        <f>extraction!$D$19</f>
        <v>250128S03_Mu</v>
      </c>
      <c r="C577" t="s">
        <v>744</v>
      </c>
      <c r="D577" s="70" t="s">
        <v>91</v>
      </c>
      <c r="E577" s="70" t="s">
        <v>78</v>
      </c>
      <c r="F577" s="70" t="str">
        <f t="shared" si="11"/>
        <v>250128S03_Mu_area_3_Pro</v>
      </c>
      <c r="G577" s="125" t="s">
        <v>869</v>
      </c>
      <c r="H577" s="70">
        <v>3</v>
      </c>
      <c r="I577" s="122">
        <v>4.63</v>
      </c>
      <c r="K577" s="70" t="s">
        <v>736</v>
      </c>
      <c r="R577" t="s">
        <v>849</v>
      </c>
      <c r="S577" t="s">
        <v>71</v>
      </c>
    </row>
    <row r="578" spans="1:19" x14ac:dyDescent="0.25">
      <c r="A578" s="70" t="str">
        <f>extraction!$C$19</f>
        <v>250128S03_Mu_Batch_31_Tube_03</v>
      </c>
      <c r="B578" s="70" t="str">
        <f>extraction!$D$19</f>
        <v>250128S03_Mu</v>
      </c>
      <c r="C578" t="s">
        <v>745</v>
      </c>
      <c r="D578" s="70" t="s">
        <v>92</v>
      </c>
      <c r="E578" s="70" t="s">
        <v>78</v>
      </c>
      <c r="F578" s="70" t="str">
        <f t="shared" si="11"/>
        <v>250128S03_Mu_area_3_Ser</v>
      </c>
      <c r="G578" s="125" t="s">
        <v>869</v>
      </c>
      <c r="H578" s="70">
        <v>3</v>
      </c>
      <c r="I578" s="122">
        <v>4.62</v>
      </c>
      <c r="K578" s="70" t="s">
        <v>736</v>
      </c>
      <c r="R578" t="s">
        <v>849</v>
      </c>
      <c r="S578" t="s">
        <v>71</v>
      </c>
    </row>
    <row r="579" spans="1:19" x14ac:dyDescent="0.25">
      <c r="A579" s="70" t="str">
        <f>extraction!$C$19</f>
        <v>250128S03_Mu_Batch_31_Tube_03</v>
      </c>
      <c r="B579" s="70" t="str">
        <f>extraction!$D$19</f>
        <v>250128S03_Mu</v>
      </c>
      <c r="C579" t="s">
        <v>746</v>
      </c>
      <c r="D579" s="70" t="s">
        <v>93</v>
      </c>
      <c r="E579" s="70" t="s">
        <v>78</v>
      </c>
      <c r="F579" s="70" t="str">
        <f t="shared" si="11"/>
        <v>250128S03_Mu_area_3_Thr</v>
      </c>
      <c r="G579" s="125" t="s">
        <v>869</v>
      </c>
      <c r="H579" s="70">
        <v>3</v>
      </c>
      <c r="I579" s="122">
        <v>3.88</v>
      </c>
      <c r="K579" s="70" t="s">
        <v>736</v>
      </c>
      <c r="R579" t="s">
        <v>849</v>
      </c>
      <c r="S579" t="s">
        <v>71</v>
      </c>
    </row>
    <row r="580" spans="1:19" x14ac:dyDescent="0.25">
      <c r="A580" s="70" t="str">
        <f>extraction!$C$19</f>
        <v>250128S03_Mu_Batch_31_Tube_03</v>
      </c>
      <c r="B580" s="70" t="str">
        <f>extraction!$D$19</f>
        <v>250128S03_Mu</v>
      </c>
      <c r="C580" t="s">
        <v>747</v>
      </c>
      <c r="D580" s="70" t="s">
        <v>94</v>
      </c>
      <c r="E580" s="70" t="s">
        <v>78</v>
      </c>
      <c r="F580" s="70" t="str">
        <f t="shared" si="11"/>
        <v>250128S03_Mu_area_3_Tyr</v>
      </c>
      <c r="G580" s="125" t="s">
        <v>869</v>
      </c>
      <c r="H580" s="70">
        <v>3</v>
      </c>
      <c r="I580" s="122"/>
      <c r="K580" s="70" t="s">
        <v>736</v>
      </c>
      <c r="R580" t="s">
        <v>849</v>
      </c>
      <c r="S580" t="s">
        <v>71</v>
      </c>
    </row>
    <row r="581" spans="1:19" x14ac:dyDescent="0.25">
      <c r="A581" s="70" t="str">
        <f>extraction!$C$19</f>
        <v>250128S03_Mu_Batch_31_Tube_03</v>
      </c>
      <c r="B581" s="70" t="str">
        <f>extraction!$D$19</f>
        <v>250128S03_Mu</v>
      </c>
      <c r="C581" t="s">
        <v>774</v>
      </c>
      <c r="D581" s="70" t="s">
        <v>95</v>
      </c>
      <c r="E581" s="70" t="s">
        <v>78</v>
      </c>
      <c r="F581" s="70" t="str">
        <f t="shared" si="11"/>
        <v>250128S03_Mu_area_3_Val</v>
      </c>
      <c r="G581" s="125" t="s">
        <v>869</v>
      </c>
      <c r="H581" s="70">
        <v>3</v>
      </c>
      <c r="I581" s="122"/>
      <c r="K581" s="70" t="s">
        <v>736</v>
      </c>
      <c r="R581" t="s">
        <v>849</v>
      </c>
      <c r="S581" t="s">
        <v>71</v>
      </c>
    </row>
    <row r="582" spans="1:19" x14ac:dyDescent="0.25">
      <c r="C582"/>
    </row>
    <row r="583" spans="1:19" x14ac:dyDescent="0.25">
      <c r="A583" s="70" t="str">
        <f>extraction!$C$19</f>
        <v>250128S03_Mu_Batch_31_Tube_03</v>
      </c>
      <c r="B583" s="70" t="str">
        <f>extraction!$D$19</f>
        <v>250128S03_Mu</v>
      </c>
      <c r="C583" t="s">
        <v>734</v>
      </c>
      <c r="D583" s="70" t="s">
        <v>84</v>
      </c>
      <c r="E583" s="70" t="s">
        <v>77</v>
      </c>
      <c r="F583" s="70" t="str">
        <f>B612&amp;"_"&amp;LEFT(E583,4)&amp;"_"&amp;H583&amp;"_"&amp;D583</f>
        <v>250128S04_Mu_d15N_4_Ala</v>
      </c>
      <c r="G583" s="125" t="s">
        <v>874</v>
      </c>
      <c r="H583" s="70">
        <v>4</v>
      </c>
      <c r="I583" s="122">
        <v>13.45</v>
      </c>
      <c r="J583" s="70" t="s">
        <v>76</v>
      </c>
      <c r="K583" s="70" t="s">
        <v>736</v>
      </c>
    </row>
    <row r="584" spans="1:19" x14ac:dyDescent="0.25">
      <c r="A584" s="70" t="str">
        <f>extraction!$C$19</f>
        <v>250128S03_Mu_Batch_31_Tube_03</v>
      </c>
      <c r="B584" s="70" t="str">
        <f>extraction!$D$19</f>
        <v>250128S03_Mu</v>
      </c>
      <c r="C584" t="s">
        <v>738</v>
      </c>
      <c r="D584" s="70" t="s">
        <v>85</v>
      </c>
      <c r="E584" s="70" t="s">
        <v>77</v>
      </c>
      <c r="F584" s="70" t="str">
        <f t="shared" si="9"/>
        <v>250128S03_Mu_d15N_4_Asp</v>
      </c>
      <c r="G584" s="125" t="s">
        <v>874</v>
      </c>
      <c r="H584" s="70">
        <v>4</v>
      </c>
      <c r="I584" s="122">
        <v>9.89</v>
      </c>
      <c r="J584" s="70" t="s">
        <v>76</v>
      </c>
      <c r="K584" s="70" t="s">
        <v>736</v>
      </c>
      <c r="R584" t="s">
        <v>849</v>
      </c>
      <c r="S584" t="s">
        <v>71</v>
      </c>
    </row>
    <row r="585" spans="1:19" x14ac:dyDescent="0.25">
      <c r="A585" s="70" t="str">
        <f>extraction!$C$19</f>
        <v>250128S03_Mu_Batch_31_Tube_03</v>
      </c>
      <c r="B585" s="70" t="str">
        <f>extraction!$D$19</f>
        <v>250128S03_Mu</v>
      </c>
      <c r="C585" t="s">
        <v>851</v>
      </c>
      <c r="D585" s="70" t="s">
        <v>86</v>
      </c>
      <c r="E585" s="70" t="s">
        <v>77</v>
      </c>
      <c r="F585" s="70" t="str">
        <f t="shared" si="9"/>
        <v>250128S03_Mu_d15N_4_Glu</v>
      </c>
      <c r="G585" s="125" t="s">
        <v>874</v>
      </c>
      <c r="H585" s="70">
        <v>4</v>
      </c>
      <c r="I585" s="122">
        <v>12.16</v>
      </c>
      <c r="J585" s="70" t="s">
        <v>76</v>
      </c>
      <c r="K585" s="70" t="s">
        <v>736</v>
      </c>
      <c r="R585" t="s">
        <v>849</v>
      </c>
      <c r="S585" t="s">
        <v>71</v>
      </c>
    </row>
    <row r="586" spans="1:19" x14ac:dyDescent="0.25">
      <c r="A586" s="70" t="str">
        <f>extraction!$C$19</f>
        <v>250128S03_Mu_Batch_31_Tube_03</v>
      </c>
      <c r="B586" s="70" t="str">
        <f>extraction!$D$19</f>
        <v>250128S03_Mu</v>
      </c>
      <c r="C586" s="127" t="s">
        <v>155</v>
      </c>
      <c r="D586" s="70" t="s">
        <v>87</v>
      </c>
      <c r="E586" s="70" t="s">
        <v>77</v>
      </c>
      <c r="F586" s="70" t="str">
        <f t="shared" si="9"/>
        <v>250128S03_Mu_d15N_4_Gly</v>
      </c>
      <c r="G586" s="125" t="s">
        <v>874</v>
      </c>
      <c r="H586" s="70">
        <v>4</v>
      </c>
      <c r="I586" s="122">
        <v>9.09</v>
      </c>
      <c r="J586" s="70" t="s">
        <v>76</v>
      </c>
      <c r="K586" s="70" t="s">
        <v>736</v>
      </c>
      <c r="R586" t="s">
        <v>849</v>
      </c>
      <c r="S586" t="s">
        <v>71</v>
      </c>
    </row>
    <row r="587" spans="1:19" x14ac:dyDescent="0.25">
      <c r="A587" s="70" t="str">
        <f>extraction!$C$19</f>
        <v>250128S03_Mu_Batch_31_Tube_03</v>
      </c>
      <c r="B587" s="70" t="str">
        <f>extraction!$D$19</f>
        <v>250128S03_Mu</v>
      </c>
      <c r="C587" t="s">
        <v>739</v>
      </c>
      <c r="D587" s="70" t="s">
        <v>850</v>
      </c>
      <c r="E587" s="70" t="s">
        <v>77</v>
      </c>
      <c r="F587" s="70" t="str">
        <f t="shared" si="9"/>
        <v>250128S03_Mu_d15N_4_Ile</v>
      </c>
      <c r="G587" s="125" t="s">
        <v>874</v>
      </c>
      <c r="H587" s="70">
        <v>4</v>
      </c>
      <c r="I587" s="122">
        <v>5.41</v>
      </c>
      <c r="J587" s="70" t="s">
        <v>76</v>
      </c>
      <c r="K587" s="70" t="s">
        <v>736</v>
      </c>
      <c r="R587" t="s">
        <v>849</v>
      </c>
      <c r="S587" t="s">
        <v>71</v>
      </c>
    </row>
    <row r="588" spans="1:19" x14ac:dyDescent="0.25">
      <c r="A588" s="70" t="str">
        <f>extraction!$C$19</f>
        <v>250128S03_Mu_Batch_31_Tube_03</v>
      </c>
      <c r="B588" s="70" t="str">
        <f>extraction!$D$19</f>
        <v>250128S03_Mu</v>
      </c>
      <c r="C588" t="s">
        <v>740</v>
      </c>
      <c r="D588" s="70" t="s">
        <v>88</v>
      </c>
      <c r="E588" s="70" t="s">
        <v>77</v>
      </c>
      <c r="F588" s="70" t="str">
        <f t="shared" si="9"/>
        <v>250128S03_Mu_d15N_4_Leu</v>
      </c>
      <c r="G588" s="125" t="s">
        <v>874</v>
      </c>
      <c r="H588" s="70">
        <v>4</v>
      </c>
      <c r="I588" s="122">
        <v>7.68</v>
      </c>
      <c r="J588" s="70" t="s">
        <v>76</v>
      </c>
      <c r="K588" s="70" t="s">
        <v>736</v>
      </c>
      <c r="R588" t="s">
        <v>849</v>
      </c>
      <c r="S588" t="s">
        <v>71</v>
      </c>
    </row>
    <row r="589" spans="1:19" x14ac:dyDescent="0.25">
      <c r="A589" s="70" t="str">
        <f>extraction!$C$19</f>
        <v>250128S03_Mu_Batch_31_Tube_03</v>
      </c>
      <c r="B589" s="70" t="str">
        <f>extraction!$D$19</f>
        <v>250128S03_Mu</v>
      </c>
      <c r="C589" t="s">
        <v>741</v>
      </c>
      <c r="D589" s="70" t="s">
        <v>89</v>
      </c>
      <c r="E589" s="70" t="s">
        <v>77</v>
      </c>
      <c r="F589" s="70" t="str">
        <f t="shared" si="9"/>
        <v>250128S03_Mu_d15N_4_Lys</v>
      </c>
      <c r="G589" s="125" t="s">
        <v>874</v>
      </c>
      <c r="H589" s="70">
        <v>4</v>
      </c>
      <c r="I589" s="122">
        <v>4.4800000000000004</v>
      </c>
      <c r="J589" s="70" t="s">
        <v>76</v>
      </c>
      <c r="K589" s="70" t="s">
        <v>736</v>
      </c>
      <c r="R589" t="s">
        <v>849</v>
      </c>
      <c r="S589" t="s">
        <v>71</v>
      </c>
    </row>
    <row r="590" spans="1:19" x14ac:dyDescent="0.25">
      <c r="A590" s="70" t="str">
        <f>extraction!$C$19</f>
        <v>250128S03_Mu_Batch_31_Tube_03</v>
      </c>
      <c r="B590" s="70" t="str">
        <f>extraction!$D$19</f>
        <v>250128S03_Mu</v>
      </c>
      <c r="C590" t="s">
        <v>742</v>
      </c>
      <c r="D590" s="70" t="s">
        <v>852</v>
      </c>
      <c r="E590" s="70" t="s">
        <v>77</v>
      </c>
      <c r="F590" s="70" t="str">
        <f t="shared" si="9"/>
        <v>250128S03_Mu_d15N_4_NLeu</v>
      </c>
      <c r="G590" s="125" t="s">
        <v>874</v>
      </c>
      <c r="H590" s="70">
        <v>4</v>
      </c>
      <c r="I590" s="122"/>
      <c r="J590" s="70" t="s">
        <v>76</v>
      </c>
      <c r="K590" s="70" t="s">
        <v>736</v>
      </c>
      <c r="R590" t="s">
        <v>849</v>
      </c>
      <c r="S590" t="s">
        <v>71</v>
      </c>
    </row>
    <row r="591" spans="1:19" x14ac:dyDescent="0.25">
      <c r="A591" s="70" t="str">
        <f>extraction!$C$19</f>
        <v>250128S03_Mu_Batch_31_Tube_03</v>
      </c>
      <c r="B591" s="70" t="str">
        <f>extraction!$D$19</f>
        <v>250128S03_Mu</v>
      </c>
      <c r="C591" t="s">
        <v>743</v>
      </c>
      <c r="D591" s="70" t="s">
        <v>90</v>
      </c>
      <c r="E591" s="70" t="s">
        <v>77</v>
      </c>
      <c r="F591" s="70" t="str">
        <f t="shared" si="9"/>
        <v>250128S03_Mu_d15N_4_Phe</v>
      </c>
      <c r="G591" s="125" t="s">
        <v>874</v>
      </c>
      <c r="H591" s="70">
        <v>4</v>
      </c>
      <c r="I591" s="122">
        <v>4.04</v>
      </c>
      <c r="J591" s="70" t="s">
        <v>76</v>
      </c>
      <c r="K591" s="70" t="s">
        <v>736</v>
      </c>
      <c r="R591" t="s">
        <v>849</v>
      </c>
      <c r="S591" t="s">
        <v>71</v>
      </c>
    </row>
    <row r="592" spans="1:19" x14ac:dyDescent="0.25">
      <c r="A592" s="70" t="str">
        <f>extraction!$C$19</f>
        <v>250128S03_Mu_Batch_31_Tube_03</v>
      </c>
      <c r="B592" s="70" t="str">
        <f>extraction!$D$19</f>
        <v>250128S03_Mu</v>
      </c>
      <c r="C592" t="s">
        <v>744</v>
      </c>
      <c r="D592" s="70" t="s">
        <v>91</v>
      </c>
      <c r="E592" s="70" t="s">
        <v>77</v>
      </c>
      <c r="F592" s="70" t="str">
        <f t="shared" si="9"/>
        <v>250128S03_Mu_d15N_4_Pro</v>
      </c>
      <c r="G592" s="125" t="s">
        <v>874</v>
      </c>
      <c r="H592" s="70">
        <v>4</v>
      </c>
      <c r="I592" s="122">
        <v>10.5</v>
      </c>
      <c r="J592" s="70" t="s">
        <v>76</v>
      </c>
      <c r="K592" s="70" t="s">
        <v>736</v>
      </c>
      <c r="R592" t="s">
        <v>849</v>
      </c>
      <c r="S592" t="s">
        <v>71</v>
      </c>
    </row>
    <row r="593" spans="1:19" x14ac:dyDescent="0.25">
      <c r="A593" s="70" t="str">
        <f>extraction!$C$19</f>
        <v>250128S03_Mu_Batch_31_Tube_03</v>
      </c>
      <c r="B593" s="70" t="str">
        <f>extraction!$D$19</f>
        <v>250128S03_Mu</v>
      </c>
      <c r="C593" t="s">
        <v>745</v>
      </c>
      <c r="D593" s="70" t="s">
        <v>92</v>
      </c>
      <c r="E593" s="70" t="s">
        <v>77</v>
      </c>
      <c r="F593" s="70" t="str">
        <f t="shared" si="9"/>
        <v>250128S03_Mu_d15N_4_Ser</v>
      </c>
      <c r="G593" s="125" t="s">
        <v>874</v>
      </c>
      <c r="H593" s="70">
        <v>4</v>
      </c>
      <c r="I593" s="122">
        <v>4.1900000000000004</v>
      </c>
      <c r="J593" s="70" t="s">
        <v>76</v>
      </c>
      <c r="K593" s="70" t="s">
        <v>736</v>
      </c>
      <c r="R593" t="s">
        <v>849</v>
      </c>
      <c r="S593" t="s">
        <v>71</v>
      </c>
    </row>
    <row r="594" spans="1:19" x14ac:dyDescent="0.25">
      <c r="A594" s="70" t="str">
        <f>extraction!$C$19</f>
        <v>250128S03_Mu_Batch_31_Tube_03</v>
      </c>
      <c r="B594" s="70" t="str">
        <f>extraction!$D$19</f>
        <v>250128S03_Mu</v>
      </c>
      <c r="C594" t="s">
        <v>746</v>
      </c>
      <c r="D594" s="70" t="s">
        <v>93</v>
      </c>
      <c r="E594" s="70" t="s">
        <v>77</v>
      </c>
      <c r="F594" s="70" t="str">
        <f t="shared" si="9"/>
        <v>250128S03_Mu_d15N_4_Thr</v>
      </c>
      <c r="G594" s="125" t="s">
        <v>874</v>
      </c>
      <c r="H594" s="70">
        <v>4</v>
      </c>
      <c r="I594" s="122">
        <v>-1.72</v>
      </c>
      <c r="J594" s="70" t="s">
        <v>76</v>
      </c>
      <c r="K594" s="70" t="s">
        <v>736</v>
      </c>
      <c r="R594" t="s">
        <v>849</v>
      </c>
      <c r="S594" t="s">
        <v>71</v>
      </c>
    </row>
    <row r="595" spans="1:19" x14ac:dyDescent="0.25">
      <c r="A595" s="70" t="str">
        <f>extraction!$C$19</f>
        <v>250128S03_Mu_Batch_31_Tube_03</v>
      </c>
      <c r="B595" s="70" t="str">
        <f>extraction!$D$19</f>
        <v>250128S03_Mu</v>
      </c>
      <c r="C595" t="s">
        <v>747</v>
      </c>
      <c r="D595" s="70" t="s">
        <v>94</v>
      </c>
      <c r="E595" s="70" t="s">
        <v>77</v>
      </c>
      <c r="F595" s="70" t="str">
        <f t="shared" si="9"/>
        <v>250128S03_Mu_d15N_4_Tyr</v>
      </c>
      <c r="G595" s="125" t="s">
        <v>874</v>
      </c>
      <c r="H595" s="70">
        <v>4</v>
      </c>
      <c r="I595" s="122"/>
      <c r="J595" s="70" t="s">
        <v>76</v>
      </c>
      <c r="K595" s="70" t="s">
        <v>736</v>
      </c>
      <c r="R595" t="s">
        <v>849</v>
      </c>
      <c r="S595" t="s">
        <v>71</v>
      </c>
    </row>
    <row r="596" spans="1:19" x14ac:dyDescent="0.25">
      <c r="A596" s="70" t="str">
        <f>extraction!$C$19</f>
        <v>250128S03_Mu_Batch_31_Tube_03</v>
      </c>
      <c r="B596" s="70" t="str">
        <f>extraction!$D$19</f>
        <v>250128S03_Mu</v>
      </c>
      <c r="C596" t="s">
        <v>774</v>
      </c>
      <c r="D596" s="70" t="s">
        <v>95</v>
      </c>
      <c r="E596" s="70" t="s">
        <v>77</v>
      </c>
      <c r="F596" s="70" t="str">
        <f t="shared" si="9"/>
        <v>250128S03_Mu_d15N_4_Val</v>
      </c>
      <c r="G596" s="125" t="s">
        <v>874</v>
      </c>
      <c r="H596" s="70">
        <v>4</v>
      </c>
      <c r="I596" s="122"/>
      <c r="J596" s="70" t="s">
        <v>76</v>
      </c>
      <c r="K596" s="70" t="s">
        <v>736</v>
      </c>
      <c r="R596" t="s">
        <v>849</v>
      </c>
      <c r="S596" t="s">
        <v>71</v>
      </c>
    </row>
    <row r="597" spans="1:19" x14ac:dyDescent="0.25">
      <c r="A597" s="70" t="str">
        <f>extraction!$C$19</f>
        <v>250128S03_Mu_Batch_31_Tube_03</v>
      </c>
      <c r="B597" s="70" t="str">
        <f>extraction!$D$19</f>
        <v>250128S03_Mu</v>
      </c>
      <c r="C597" t="s">
        <v>734</v>
      </c>
      <c r="D597" s="70" t="s">
        <v>84</v>
      </c>
      <c r="E597" s="70" t="s">
        <v>78</v>
      </c>
      <c r="F597" s="70" t="str">
        <f t="shared" ref="F597:F610" si="12">B597&amp;"_"&amp;LEFT(E597,4)&amp;"_"&amp;H597&amp;"_"&amp;D597</f>
        <v>250128S03_Mu_area_4_Ala</v>
      </c>
      <c r="G597" s="125" t="s">
        <v>874</v>
      </c>
      <c r="H597" s="70">
        <v>4</v>
      </c>
      <c r="I597" s="122">
        <v>0.54</v>
      </c>
      <c r="K597" s="70" t="s">
        <v>736</v>
      </c>
      <c r="R597" t="s">
        <v>849</v>
      </c>
      <c r="S597" t="s">
        <v>71</v>
      </c>
    </row>
    <row r="598" spans="1:19" x14ac:dyDescent="0.25">
      <c r="A598" s="70" t="str">
        <f>extraction!$C$19</f>
        <v>250128S03_Mu_Batch_31_Tube_03</v>
      </c>
      <c r="B598" s="70" t="str">
        <f>extraction!$D$19</f>
        <v>250128S03_Mu</v>
      </c>
      <c r="C598" t="s">
        <v>738</v>
      </c>
      <c r="D598" s="70" t="s">
        <v>85</v>
      </c>
      <c r="E598" s="70" t="s">
        <v>78</v>
      </c>
      <c r="F598" s="70" t="str">
        <f t="shared" si="12"/>
        <v>250128S03_Mu_area_4_Asp</v>
      </c>
      <c r="G598" s="125" t="s">
        <v>874</v>
      </c>
      <c r="H598" s="70">
        <v>4</v>
      </c>
      <c r="I598" s="122">
        <v>4.66</v>
      </c>
      <c r="K598" s="70" t="s">
        <v>736</v>
      </c>
      <c r="R598" t="s">
        <v>849</v>
      </c>
      <c r="S598" t="s">
        <v>71</v>
      </c>
    </row>
    <row r="599" spans="1:19" x14ac:dyDescent="0.25">
      <c r="A599" s="70" t="str">
        <f>extraction!$C$19</f>
        <v>250128S03_Mu_Batch_31_Tube_03</v>
      </c>
      <c r="B599" s="70" t="str">
        <f>extraction!$D$19</f>
        <v>250128S03_Mu</v>
      </c>
      <c r="C599" t="s">
        <v>851</v>
      </c>
      <c r="D599" s="70" t="s">
        <v>86</v>
      </c>
      <c r="E599" s="70" t="s">
        <v>78</v>
      </c>
      <c r="F599" s="70" t="str">
        <f t="shared" si="12"/>
        <v>250128S03_Mu_area_4_Glu</v>
      </c>
      <c r="G599" s="125" t="s">
        <v>874</v>
      </c>
      <c r="H599" s="70">
        <v>4</v>
      </c>
      <c r="I599" s="122">
        <v>4.18</v>
      </c>
      <c r="K599" s="70" t="s">
        <v>736</v>
      </c>
      <c r="R599" t="s">
        <v>849</v>
      </c>
      <c r="S599" t="s">
        <v>71</v>
      </c>
    </row>
    <row r="600" spans="1:19" x14ac:dyDescent="0.25">
      <c r="A600" s="70" t="str">
        <f>extraction!$C$19</f>
        <v>250128S03_Mu_Batch_31_Tube_03</v>
      </c>
      <c r="B600" s="70" t="str">
        <f>extraction!$D$19</f>
        <v>250128S03_Mu</v>
      </c>
      <c r="C600" s="127" t="s">
        <v>155</v>
      </c>
      <c r="D600" s="70" t="s">
        <v>87</v>
      </c>
      <c r="E600" s="70" t="s">
        <v>78</v>
      </c>
      <c r="F600" s="70" t="str">
        <f t="shared" si="12"/>
        <v>250128S03_Mu_area_4_Gly</v>
      </c>
      <c r="G600" s="125" t="s">
        <v>874</v>
      </c>
      <c r="H600" s="70">
        <v>4</v>
      </c>
      <c r="I600" s="122">
        <v>2.42</v>
      </c>
      <c r="K600" s="70" t="s">
        <v>736</v>
      </c>
      <c r="R600" t="s">
        <v>849</v>
      </c>
      <c r="S600" t="s">
        <v>71</v>
      </c>
    </row>
    <row r="601" spans="1:19" x14ac:dyDescent="0.25">
      <c r="A601" s="70" t="str">
        <f>extraction!$C$19</f>
        <v>250128S03_Mu_Batch_31_Tube_03</v>
      </c>
      <c r="B601" s="70" t="str">
        <f>extraction!$D$19</f>
        <v>250128S03_Mu</v>
      </c>
      <c r="C601" t="s">
        <v>739</v>
      </c>
      <c r="D601" s="70" t="s">
        <v>850</v>
      </c>
      <c r="E601" s="70" t="s">
        <v>78</v>
      </c>
      <c r="F601" s="70" t="str">
        <f t="shared" si="12"/>
        <v>250128S03_Mu_area_4_Ile</v>
      </c>
      <c r="G601" s="125" t="s">
        <v>874</v>
      </c>
      <c r="H601" s="70">
        <v>4</v>
      </c>
      <c r="I601" s="122">
        <v>0.67</v>
      </c>
      <c r="K601" s="70" t="s">
        <v>736</v>
      </c>
      <c r="R601" t="s">
        <v>849</v>
      </c>
      <c r="S601" t="s">
        <v>71</v>
      </c>
    </row>
    <row r="602" spans="1:19" x14ac:dyDescent="0.25">
      <c r="A602" s="70" t="str">
        <f>extraction!$C$19</f>
        <v>250128S03_Mu_Batch_31_Tube_03</v>
      </c>
      <c r="B602" s="70" t="str">
        <f>extraction!$D$19</f>
        <v>250128S03_Mu</v>
      </c>
      <c r="C602" t="s">
        <v>740</v>
      </c>
      <c r="D602" s="70" t="s">
        <v>88</v>
      </c>
      <c r="E602" s="70" t="s">
        <v>78</v>
      </c>
      <c r="F602" s="70" t="str">
        <f t="shared" si="12"/>
        <v>250128S03_Mu_area_4_Leu</v>
      </c>
      <c r="G602" s="125" t="s">
        <v>874</v>
      </c>
      <c r="H602" s="70">
        <v>4</v>
      </c>
      <c r="I602" s="122">
        <v>1.91</v>
      </c>
      <c r="K602" s="70" t="s">
        <v>736</v>
      </c>
      <c r="R602" t="s">
        <v>849</v>
      </c>
      <c r="S602" t="s">
        <v>71</v>
      </c>
    </row>
    <row r="603" spans="1:19" x14ac:dyDescent="0.25">
      <c r="A603" s="70" t="str">
        <f>extraction!$C$19</f>
        <v>250128S03_Mu_Batch_31_Tube_03</v>
      </c>
      <c r="B603" s="70" t="str">
        <f>extraction!$D$19</f>
        <v>250128S03_Mu</v>
      </c>
      <c r="C603" t="s">
        <v>741</v>
      </c>
      <c r="D603" s="70" t="s">
        <v>89</v>
      </c>
      <c r="E603" s="70" t="s">
        <v>78</v>
      </c>
      <c r="F603" s="70" t="str">
        <f t="shared" si="12"/>
        <v>250128S03_Mu_area_4_Lys</v>
      </c>
      <c r="G603" s="125" t="s">
        <v>874</v>
      </c>
      <c r="H603" s="70">
        <v>4</v>
      </c>
      <c r="I603" s="122">
        <v>3.39</v>
      </c>
      <c r="K603" s="70" t="s">
        <v>736</v>
      </c>
      <c r="R603" t="s">
        <v>849</v>
      </c>
      <c r="S603" t="s">
        <v>71</v>
      </c>
    </row>
    <row r="604" spans="1:19" x14ac:dyDescent="0.25">
      <c r="A604" s="70" t="str">
        <f>extraction!$C$19</f>
        <v>250128S03_Mu_Batch_31_Tube_03</v>
      </c>
      <c r="B604" s="70" t="str">
        <f>extraction!$D$19</f>
        <v>250128S03_Mu</v>
      </c>
      <c r="C604" t="s">
        <v>742</v>
      </c>
      <c r="D604" s="70" t="s">
        <v>852</v>
      </c>
      <c r="E604" s="70" t="s">
        <v>78</v>
      </c>
      <c r="F604" s="70" t="str">
        <f t="shared" si="12"/>
        <v>250128S03_Mu_area_4_NLeu</v>
      </c>
      <c r="G604" s="125" t="s">
        <v>874</v>
      </c>
      <c r="H604" s="70">
        <v>4</v>
      </c>
      <c r="I604" s="122"/>
      <c r="K604" s="70" t="s">
        <v>736</v>
      </c>
      <c r="R604" t="s">
        <v>849</v>
      </c>
      <c r="S604" t="s">
        <v>71</v>
      </c>
    </row>
    <row r="605" spans="1:19" x14ac:dyDescent="0.25">
      <c r="A605" s="70" t="str">
        <f>extraction!$C$19</f>
        <v>250128S03_Mu_Batch_31_Tube_03</v>
      </c>
      <c r="B605" s="70" t="str">
        <f>extraction!$D$19</f>
        <v>250128S03_Mu</v>
      </c>
      <c r="C605" t="s">
        <v>743</v>
      </c>
      <c r="D605" s="70" t="s">
        <v>90</v>
      </c>
      <c r="E605" s="70" t="s">
        <v>78</v>
      </c>
      <c r="F605" s="70" t="str">
        <f t="shared" si="12"/>
        <v>250128S03_Mu_area_4_Phe</v>
      </c>
      <c r="G605" s="125" t="s">
        <v>874</v>
      </c>
      <c r="H605" s="70">
        <v>4</v>
      </c>
      <c r="I605" s="122">
        <v>0.96</v>
      </c>
      <c r="K605" s="70" t="s">
        <v>736</v>
      </c>
      <c r="R605" t="s">
        <v>849</v>
      </c>
      <c r="S605" t="s">
        <v>71</v>
      </c>
    </row>
    <row r="606" spans="1:19" x14ac:dyDescent="0.25">
      <c r="A606" s="70" t="str">
        <f>extraction!$C$19</f>
        <v>250128S03_Mu_Batch_31_Tube_03</v>
      </c>
      <c r="B606" s="70" t="str">
        <f>extraction!$D$19</f>
        <v>250128S03_Mu</v>
      </c>
      <c r="C606" t="s">
        <v>744</v>
      </c>
      <c r="D606" s="70" t="s">
        <v>91</v>
      </c>
      <c r="E606" s="70" t="s">
        <v>78</v>
      </c>
      <c r="F606" s="70" t="str">
        <f t="shared" si="12"/>
        <v>250128S03_Mu_area_4_Pro</v>
      </c>
      <c r="G606" s="125" t="s">
        <v>874</v>
      </c>
      <c r="H606" s="70">
        <v>4</v>
      </c>
      <c r="I606" s="122">
        <v>2.0699999999999998</v>
      </c>
      <c r="K606" s="70" t="s">
        <v>736</v>
      </c>
      <c r="R606" t="s">
        <v>849</v>
      </c>
      <c r="S606" t="s">
        <v>71</v>
      </c>
    </row>
    <row r="607" spans="1:19" x14ac:dyDescent="0.25">
      <c r="A607" s="70" t="str">
        <f>extraction!$C$19</f>
        <v>250128S03_Mu_Batch_31_Tube_03</v>
      </c>
      <c r="B607" s="70" t="str">
        <f>extraction!$D$19</f>
        <v>250128S03_Mu</v>
      </c>
      <c r="C607" t="s">
        <v>745</v>
      </c>
      <c r="D607" s="70" t="s">
        <v>92</v>
      </c>
      <c r="E607" s="70" t="s">
        <v>78</v>
      </c>
      <c r="F607" s="70" t="str">
        <f t="shared" si="12"/>
        <v>250128S03_Mu_area_4_Ser</v>
      </c>
      <c r="G607" s="125" t="s">
        <v>874</v>
      </c>
      <c r="H607" s="70">
        <v>4</v>
      </c>
      <c r="I607" s="122">
        <v>2</v>
      </c>
      <c r="K607" s="70" t="s">
        <v>736</v>
      </c>
      <c r="R607" t="s">
        <v>849</v>
      </c>
      <c r="S607" t="s">
        <v>71</v>
      </c>
    </row>
    <row r="608" spans="1:19" x14ac:dyDescent="0.25">
      <c r="A608" s="70" t="str">
        <f>extraction!$C$19</f>
        <v>250128S03_Mu_Batch_31_Tube_03</v>
      </c>
      <c r="B608" s="70" t="str">
        <f>extraction!$D$19</f>
        <v>250128S03_Mu</v>
      </c>
      <c r="C608" t="s">
        <v>746</v>
      </c>
      <c r="D608" s="70" t="s">
        <v>93</v>
      </c>
      <c r="E608" s="70" t="s">
        <v>78</v>
      </c>
      <c r="F608" s="70" t="str">
        <f t="shared" si="12"/>
        <v>250128S03_Mu_area_4_Thr</v>
      </c>
      <c r="G608" s="125" t="s">
        <v>874</v>
      </c>
      <c r="H608" s="70">
        <v>4</v>
      </c>
      <c r="I608" s="122">
        <v>1.6</v>
      </c>
      <c r="K608" s="70" t="s">
        <v>736</v>
      </c>
      <c r="R608" t="s">
        <v>849</v>
      </c>
      <c r="S608" t="s">
        <v>71</v>
      </c>
    </row>
    <row r="609" spans="1:19" x14ac:dyDescent="0.25">
      <c r="A609" s="70" t="str">
        <f>extraction!$C$19</f>
        <v>250128S03_Mu_Batch_31_Tube_03</v>
      </c>
      <c r="B609" s="70" t="str">
        <f>extraction!$D$19</f>
        <v>250128S03_Mu</v>
      </c>
      <c r="C609" t="s">
        <v>747</v>
      </c>
      <c r="D609" s="70" t="s">
        <v>94</v>
      </c>
      <c r="E609" s="70" t="s">
        <v>78</v>
      </c>
      <c r="F609" s="70" t="str">
        <f t="shared" si="12"/>
        <v>250128S03_Mu_area_4_Tyr</v>
      </c>
      <c r="G609" s="125" t="s">
        <v>874</v>
      </c>
      <c r="H609" s="70">
        <v>4</v>
      </c>
      <c r="I609" s="122"/>
      <c r="K609" s="70" t="s">
        <v>736</v>
      </c>
      <c r="R609" t="s">
        <v>849</v>
      </c>
      <c r="S609" t="s">
        <v>71</v>
      </c>
    </row>
    <row r="610" spans="1:19" x14ac:dyDescent="0.25">
      <c r="A610" s="70" t="str">
        <f>extraction!$C$19</f>
        <v>250128S03_Mu_Batch_31_Tube_03</v>
      </c>
      <c r="B610" s="70" t="str">
        <f>extraction!$D$19</f>
        <v>250128S03_Mu</v>
      </c>
      <c r="C610" t="s">
        <v>774</v>
      </c>
      <c r="D610" s="70" t="s">
        <v>95</v>
      </c>
      <c r="E610" s="70" t="s">
        <v>78</v>
      </c>
      <c r="F610" s="70" t="str">
        <f t="shared" si="12"/>
        <v>250128S03_Mu_area_4_Val</v>
      </c>
      <c r="G610" s="125" t="s">
        <v>874</v>
      </c>
      <c r="H610" s="70">
        <v>4</v>
      </c>
      <c r="I610" s="122"/>
      <c r="K610" s="70" t="s">
        <v>736</v>
      </c>
      <c r="R610" t="s">
        <v>849</v>
      </c>
      <c r="S610" t="s">
        <v>71</v>
      </c>
    </row>
    <row r="611" spans="1:19" x14ac:dyDescent="0.25">
      <c r="C611"/>
    </row>
    <row r="612" spans="1:19" x14ac:dyDescent="0.25">
      <c r="A612" s="70" t="str">
        <f>extraction!$C$20</f>
        <v>250128S04_Mu_Batch_31_Tube_04</v>
      </c>
      <c r="B612" s="70" t="str">
        <f>extraction!$D$20</f>
        <v>250128S04_Mu</v>
      </c>
      <c r="C612" t="s">
        <v>734</v>
      </c>
      <c r="D612" s="70" t="s">
        <v>84</v>
      </c>
      <c r="E612" s="70" t="s">
        <v>77</v>
      </c>
      <c r="F612" s="70" t="str">
        <f t="shared" ref="F612:F639" si="13">B612&amp;"_"&amp;LEFT(E612,4)&amp;"_"&amp;H612&amp;"_"&amp;D612</f>
        <v>250128S04_Mu_d15N_1_Ala</v>
      </c>
      <c r="G612" s="125" t="s">
        <v>875</v>
      </c>
      <c r="H612" s="70">
        <v>1</v>
      </c>
      <c r="I612" s="122"/>
      <c r="J612" s="70" t="s">
        <v>76</v>
      </c>
      <c r="K612" s="70" t="s">
        <v>736</v>
      </c>
      <c r="R612" t="s">
        <v>849</v>
      </c>
      <c r="S612" t="s">
        <v>71</v>
      </c>
    </row>
    <row r="613" spans="1:19" x14ac:dyDescent="0.25">
      <c r="A613" s="70" t="str">
        <f>extraction!$C$20</f>
        <v>250128S04_Mu_Batch_31_Tube_04</v>
      </c>
      <c r="B613" s="70" t="str">
        <f>extraction!$D$20</f>
        <v>250128S04_Mu</v>
      </c>
      <c r="C613" t="s">
        <v>738</v>
      </c>
      <c r="D613" s="70" t="s">
        <v>85</v>
      </c>
      <c r="E613" s="70" t="s">
        <v>77</v>
      </c>
      <c r="F613" s="70" t="str">
        <f t="shared" si="13"/>
        <v>250128S04_Mu_d15N_1_Asp</v>
      </c>
      <c r="G613" s="125" t="s">
        <v>875</v>
      </c>
      <c r="H613" s="70">
        <v>1</v>
      </c>
      <c r="I613" s="122">
        <v>9.66</v>
      </c>
      <c r="J613" s="70" t="s">
        <v>76</v>
      </c>
      <c r="K613" s="70" t="s">
        <v>736</v>
      </c>
      <c r="R613" t="s">
        <v>849</v>
      </c>
      <c r="S613" t="s">
        <v>71</v>
      </c>
    </row>
    <row r="614" spans="1:19" x14ac:dyDescent="0.25">
      <c r="A614" s="70" t="str">
        <f>extraction!$C$20</f>
        <v>250128S04_Mu_Batch_31_Tube_04</v>
      </c>
      <c r="B614" s="70" t="str">
        <f>extraction!$D$20</f>
        <v>250128S04_Mu</v>
      </c>
      <c r="C614" t="s">
        <v>851</v>
      </c>
      <c r="D614" s="70" t="s">
        <v>86</v>
      </c>
      <c r="E614" s="70" t="s">
        <v>77</v>
      </c>
      <c r="F614" s="70" t="str">
        <f t="shared" si="13"/>
        <v>250128S04_Mu_d15N_1_Glu</v>
      </c>
      <c r="G614" s="125" t="s">
        <v>875</v>
      </c>
      <c r="H614" s="70">
        <v>1</v>
      </c>
      <c r="I614" s="122">
        <v>12.6</v>
      </c>
      <c r="J614" s="70" t="s">
        <v>76</v>
      </c>
      <c r="K614" s="70" t="s">
        <v>736</v>
      </c>
      <c r="R614" t="s">
        <v>849</v>
      </c>
      <c r="S614" t="s">
        <v>71</v>
      </c>
    </row>
    <row r="615" spans="1:19" x14ac:dyDescent="0.25">
      <c r="A615" s="70" t="str">
        <f>extraction!$C$20</f>
        <v>250128S04_Mu_Batch_31_Tube_04</v>
      </c>
      <c r="B615" s="70" t="str">
        <f>extraction!$D$20</f>
        <v>250128S04_Mu</v>
      </c>
      <c r="C615" s="127" t="s">
        <v>155</v>
      </c>
      <c r="D615" s="70" t="s">
        <v>87</v>
      </c>
      <c r="E615" s="70" t="s">
        <v>77</v>
      </c>
      <c r="F615" s="70" t="str">
        <f t="shared" si="13"/>
        <v>250128S04_Mu_d15N_1_Gly</v>
      </c>
      <c r="G615" s="125" t="s">
        <v>875</v>
      </c>
      <c r="H615" s="70">
        <v>1</v>
      </c>
      <c r="I615" s="122">
        <v>9.06</v>
      </c>
      <c r="J615" s="70" t="s">
        <v>76</v>
      </c>
      <c r="K615" s="70" t="s">
        <v>736</v>
      </c>
      <c r="R615" t="s">
        <v>849</v>
      </c>
      <c r="S615" t="s">
        <v>71</v>
      </c>
    </row>
    <row r="616" spans="1:19" x14ac:dyDescent="0.25">
      <c r="A616" s="70" t="str">
        <f>extraction!$C$20</f>
        <v>250128S04_Mu_Batch_31_Tube_04</v>
      </c>
      <c r="B616" s="70" t="str">
        <f>extraction!$D$20</f>
        <v>250128S04_Mu</v>
      </c>
      <c r="C616" t="s">
        <v>739</v>
      </c>
      <c r="D616" s="70" t="s">
        <v>850</v>
      </c>
      <c r="E616" s="70" t="s">
        <v>77</v>
      </c>
      <c r="F616" s="70" t="str">
        <f t="shared" si="13"/>
        <v>250128S04_Mu_d15N_1_Ile</v>
      </c>
      <c r="G616" s="125" t="s">
        <v>875</v>
      </c>
      <c r="H616" s="70">
        <v>1</v>
      </c>
      <c r="I616" s="122"/>
      <c r="J616" s="70" t="s">
        <v>76</v>
      </c>
      <c r="K616" s="70" t="s">
        <v>736</v>
      </c>
      <c r="R616" t="s">
        <v>849</v>
      </c>
      <c r="S616" t="s">
        <v>71</v>
      </c>
    </row>
    <row r="617" spans="1:19" x14ac:dyDescent="0.25">
      <c r="A617" s="70" t="str">
        <f>extraction!$C$20</f>
        <v>250128S04_Mu_Batch_31_Tube_04</v>
      </c>
      <c r="B617" s="70" t="str">
        <f>extraction!$D$20</f>
        <v>250128S04_Mu</v>
      </c>
      <c r="C617" t="s">
        <v>740</v>
      </c>
      <c r="D617" s="70" t="s">
        <v>88</v>
      </c>
      <c r="E617" s="70" t="s">
        <v>77</v>
      </c>
      <c r="F617" s="70" t="str">
        <f t="shared" si="13"/>
        <v>250128S04_Mu_d15N_1_Leu</v>
      </c>
      <c r="G617" s="125" t="s">
        <v>875</v>
      </c>
      <c r="H617" s="70">
        <v>1</v>
      </c>
      <c r="I617" s="122">
        <v>7.8</v>
      </c>
      <c r="J617" s="70" t="s">
        <v>76</v>
      </c>
      <c r="K617" s="70" t="s">
        <v>736</v>
      </c>
      <c r="R617" t="s">
        <v>849</v>
      </c>
      <c r="S617" t="s">
        <v>71</v>
      </c>
    </row>
    <row r="618" spans="1:19" x14ac:dyDescent="0.25">
      <c r="A618" s="70" t="str">
        <f>extraction!$C$20</f>
        <v>250128S04_Mu_Batch_31_Tube_04</v>
      </c>
      <c r="B618" s="70" t="str">
        <f>extraction!$D$20</f>
        <v>250128S04_Mu</v>
      </c>
      <c r="C618" t="s">
        <v>741</v>
      </c>
      <c r="D618" s="70" t="s">
        <v>89</v>
      </c>
      <c r="E618" s="70" t="s">
        <v>77</v>
      </c>
      <c r="F618" s="70" t="str">
        <f t="shared" si="13"/>
        <v>250128S04_Mu_d15N_1_Lys</v>
      </c>
      <c r="G618" s="125" t="s">
        <v>875</v>
      </c>
      <c r="H618" s="70">
        <v>1</v>
      </c>
      <c r="I618" s="122">
        <v>5.55</v>
      </c>
      <c r="J618" s="70" t="s">
        <v>76</v>
      </c>
      <c r="K618" s="70" t="s">
        <v>736</v>
      </c>
      <c r="R618" t="s">
        <v>849</v>
      </c>
      <c r="S618" t="s">
        <v>71</v>
      </c>
    </row>
    <row r="619" spans="1:19" x14ac:dyDescent="0.25">
      <c r="A619" s="70" t="str">
        <f>extraction!$C$20</f>
        <v>250128S04_Mu_Batch_31_Tube_04</v>
      </c>
      <c r="B619" s="70" t="str">
        <f>extraction!$D$20</f>
        <v>250128S04_Mu</v>
      </c>
      <c r="C619" t="s">
        <v>742</v>
      </c>
      <c r="D619" s="70" t="s">
        <v>852</v>
      </c>
      <c r="E619" s="70" t="s">
        <v>77</v>
      </c>
      <c r="F619" s="70" t="str">
        <f t="shared" si="13"/>
        <v>250128S04_Mu_d15N_1_NLeu</v>
      </c>
      <c r="G619" s="125" t="s">
        <v>875</v>
      </c>
      <c r="H619" s="70">
        <v>1</v>
      </c>
      <c r="I619" s="122">
        <v>-1.65</v>
      </c>
      <c r="J619" s="70" t="s">
        <v>76</v>
      </c>
      <c r="K619" s="70" t="s">
        <v>736</v>
      </c>
      <c r="R619" t="s">
        <v>849</v>
      </c>
      <c r="S619" t="s">
        <v>71</v>
      </c>
    </row>
    <row r="620" spans="1:19" x14ac:dyDescent="0.25">
      <c r="A620" s="70" t="str">
        <f>extraction!$C$20</f>
        <v>250128S04_Mu_Batch_31_Tube_04</v>
      </c>
      <c r="B620" s="70" t="str">
        <f>extraction!$D$20</f>
        <v>250128S04_Mu</v>
      </c>
      <c r="C620" t="s">
        <v>743</v>
      </c>
      <c r="D620" s="70" t="s">
        <v>90</v>
      </c>
      <c r="E620" s="70" t="s">
        <v>77</v>
      </c>
      <c r="F620" s="70" t="str">
        <f t="shared" si="13"/>
        <v>250128S04_Mu_d15N_1_Phe</v>
      </c>
      <c r="G620" s="125" t="s">
        <v>875</v>
      </c>
      <c r="H620" s="70">
        <v>1</v>
      </c>
      <c r="I620" s="122">
        <v>5.98</v>
      </c>
      <c r="J620" s="70" t="s">
        <v>76</v>
      </c>
      <c r="K620" s="70" t="s">
        <v>736</v>
      </c>
      <c r="R620" t="s">
        <v>849</v>
      </c>
      <c r="S620" t="s">
        <v>71</v>
      </c>
    </row>
    <row r="621" spans="1:19" x14ac:dyDescent="0.25">
      <c r="A621" s="70" t="str">
        <f>extraction!$C$20</f>
        <v>250128S04_Mu_Batch_31_Tube_04</v>
      </c>
      <c r="B621" s="70" t="str">
        <f>extraction!$D$20</f>
        <v>250128S04_Mu</v>
      </c>
      <c r="C621" t="s">
        <v>744</v>
      </c>
      <c r="D621" s="70" t="s">
        <v>91</v>
      </c>
      <c r="E621" s="70" t="s">
        <v>77</v>
      </c>
      <c r="F621" s="70" t="str">
        <f t="shared" si="13"/>
        <v>250128S04_Mu_d15N_1_Pro</v>
      </c>
      <c r="G621" s="125" t="s">
        <v>875</v>
      </c>
      <c r="H621" s="70">
        <v>1</v>
      </c>
      <c r="I621" s="122">
        <v>11.22</v>
      </c>
      <c r="J621" s="70" t="s">
        <v>76</v>
      </c>
      <c r="K621" s="70" t="s">
        <v>736</v>
      </c>
      <c r="R621" t="s">
        <v>849</v>
      </c>
      <c r="S621" t="s">
        <v>71</v>
      </c>
    </row>
    <row r="622" spans="1:19" x14ac:dyDescent="0.25">
      <c r="A622" s="70" t="str">
        <f>extraction!$C$20</f>
        <v>250128S04_Mu_Batch_31_Tube_04</v>
      </c>
      <c r="B622" s="70" t="str">
        <f>extraction!$D$20</f>
        <v>250128S04_Mu</v>
      </c>
      <c r="C622" t="s">
        <v>745</v>
      </c>
      <c r="D622" s="70" t="s">
        <v>92</v>
      </c>
      <c r="E622" s="70" t="s">
        <v>77</v>
      </c>
      <c r="F622" s="70" t="str">
        <f t="shared" si="13"/>
        <v>250128S04_Mu_d15N_1_Ser</v>
      </c>
      <c r="G622" s="125" t="s">
        <v>875</v>
      </c>
      <c r="H622" s="70">
        <v>1</v>
      </c>
      <c r="I622" s="122">
        <v>4.5199999999999996</v>
      </c>
      <c r="J622" s="70" t="s">
        <v>76</v>
      </c>
      <c r="K622" s="70" t="s">
        <v>736</v>
      </c>
      <c r="R622" t="s">
        <v>849</v>
      </c>
      <c r="S622" t="s">
        <v>71</v>
      </c>
    </row>
    <row r="623" spans="1:19" x14ac:dyDescent="0.25">
      <c r="A623" s="70" t="str">
        <f>extraction!$C$20</f>
        <v>250128S04_Mu_Batch_31_Tube_04</v>
      </c>
      <c r="B623" s="70" t="str">
        <f>extraction!$D$20</f>
        <v>250128S04_Mu</v>
      </c>
      <c r="C623" t="s">
        <v>746</v>
      </c>
      <c r="D623" s="70" t="s">
        <v>93</v>
      </c>
      <c r="E623" s="70" t="s">
        <v>77</v>
      </c>
      <c r="F623" s="70" t="str">
        <f t="shared" si="13"/>
        <v>250128S04_Mu_d15N_1_Thr</v>
      </c>
      <c r="G623" s="125" t="s">
        <v>875</v>
      </c>
      <c r="H623" s="70">
        <v>1</v>
      </c>
      <c r="I623" s="122">
        <v>-0.61</v>
      </c>
      <c r="J623" s="70" t="s">
        <v>76</v>
      </c>
      <c r="K623" s="70" t="s">
        <v>736</v>
      </c>
      <c r="R623" t="s">
        <v>849</v>
      </c>
      <c r="S623" t="s">
        <v>71</v>
      </c>
    </row>
    <row r="624" spans="1:19" x14ac:dyDescent="0.25">
      <c r="A624" s="70" t="str">
        <f>extraction!$C$20</f>
        <v>250128S04_Mu_Batch_31_Tube_04</v>
      </c>
      <c r="B624" s="70" t="str">
        <f>extraction!$D$20</f>
        <v>250128S04_Mu</v>
      </c>
      <c r="C624" t="s">
        <v>747</v>
      </c>
      <c r="D624" s="70" t="s">
        <v>94</v>
      </c>
      <c r="E624" s="70" t="s">
        <v>77</v>
      </c>
      <c r="F624" s="70" t="str">
        <f t="shared" si="13"/>
        <v>250128S04_Mu_d15N_1_Tyr</v>
      </c>
      <c r="G624" s="125" t="s">
        <v>875</v>
      </c>
      <c r="H624" s="70">
        <v>1</v>
      </c>
      <c r="I624" s="122"/>
      <c r="J624" s="70" t="s">
        <v>76</v>
      </c>
      <c r="K624" s="70" t="s">
        <v>736</v>
      </c>
      <c r="R624" t="s">
        <v>849</v>
      </c>
      <c r="S624" t="s">
        <v>71</v>
      </c>
    </row>
    <row r="625" spans="1:19" x14ac:dyDescent="0.25">
      <c r="A625" s="70" t="str">
        <f>extraction!$C$20</f>
        <v>250128S04_Mu_Batch_31_Tube_04</v>
      </c>
      <c r="B625" s="70" t="str">
        <f>extraction!$D$20</f>
        <v>250128S04_Mu</v>
      </c>
      <c r="C625" t="s">
        <v>774</v>
      </c>
      <c r="D625" s="70" t="s">
        <v>95</v>
      </c>
      <c r="E625" s="70" t="s">
        <v>77</v>
      </c>
      <c r="F625" s="70" t="str">
        <f t="shared" si="13"/>
        <v>250128S04_Mu_d15N_1_Val</v>
      </c>
      <c r="G625" s="125" t="s">
        <v>875</v>
      </c>
      <c r="H625" s="70">
        <v>1</v>
      </c>
      <c r="I625" s="122"/>
      <c r="J625" s="70" t="s">
        <v>76</v>
      </c>
      <c r="K625" s="70" t="s">
        <v>736</v>
      </c>
      <c r="R625" t="s">
        <v>849</v>
      </c>
      <c r="S625" t="s">
        <v>71</v>
      </c>
    </row>
    <row r="626" spans="1:19" x14ac:dyDescent="0.25">
      <c r="A626" s="70" t="str">
        <f>extraction!$C$20</f>
        <v>250128S04_Mu_Batch_31_Tube_04</v>
      </c>
      <c r="B626" s="70" t="str">
        <f>extraction!$D$20</f>
        <v>250128S04_Mu</v>
      </c>
      <c r="C626" t="s">
        <v>734</v>
      </c>
      <c r="D626" s="70" t="s">
        <v>84</v>
      </c>
      <c r="E626" s="70" t="s">
        <v>78</v>
      </c>
      <c r="F626" s="70" t="str">
        <f t="shared" si="13"/>
        <v>250128S04_Mu_area_1_Ala</v>
      </c>
      <c r="G626" s="125" t="s">
        <v>875</v>
      </c>
      <c r="H626" s="70">
        <v>1</v>
      </c>
      <c r="I626" s="122">
        <v>0.31</v>
      </c>
      <c r="K626" s="70" t="s">
        <v>736</v>
      </c>
      <c r="R626" t="s">
        <v>849</v>
      </c>
      <c r="S626" t="s">
        <v>71</v>
      </c>
    </row>
    <row r="627" spans="1:19" x14ac:dyDescent="0.25">
      <c r="A627" s="70" t="str">
        <f>extraction!$C$20</f>
        <v>250128S04_Mu_Batch_31_Tube_04</v>
      </c>
      <c r="B627" s="70" t="str">
        <f>extraction!$D$20</f>
        <v>250128S04_Mu</v>
      </c>
      <c r="C627" t="s">
        <v>738</v>
      </c>
      <c r="D627" s="70" t="s">
        <v>85</v>
      </c>
      <c r="E627" s="70" t="s">
        <v>78</v>
      </c>
      <c r="F627" s="70" t="str">
        <f t="shared" si="13"/>
        <v>250128S04_Mu_area_1_Asp</v>
      </c>
      <c r="G627" s="125" t="s">
        <v>875</v>
      </c>
      <c r="H627" s="70">
        <v>1</v>
      </c>
      <c r="I627" s="122">
        <v>3.73</v>
      </c>
      <c r="K627" s="70" t="s">
        <v>736</v>
      </c>
      <c r="R627" t="s">
        <v>849</v>
      </c>
      <c r="S627" t="s">
        <v>71</v>
      </c>
    </row>
    <row r="628" spans="1:19" x14ac:dyDescent="0.25">
      <c r="A628" s="70" t="str">
        <f>extraction!$C$20</f>
        <v>250128S04_Mu_Batch_31_Tube_04</v>
      </c>
      <c r="B628" s="70" t="str">
        <f>extraction!$D$20</f>
        <v>250128S04_Mu</v>
      </c>
      <c r="C628" t="s">
        <v>851</v>
      </c>
      <c r="D628" s="70" t="s">
        <v>86</v>
      </c>
      <c r="E628" s="70" t="s">
        <v>78</v>
      </c>
      <c r="F628" s="70" t="str">
        <f t="shared" si="13"/>
        <v>250128S04_Mu_area_1_Glu</v>
      </c>
      <c r="G628" s="125" t="s">
        <v>875</v>
      </c>
      <c r="H628" s="70">
        <v>1</v>
      </c>
      <c r="I628" s="122">
        <v>3.36</v>
      </c>
      <c r="K628" s="70" t="s">
        <v>736</v>
      </c>
      <c r="R628" t="s">
        <v>849</v>
      </c>
      <c r="S628" t="s">
        <v>71</v>
      </c>
    </row>
    <row r="629" spans="1:19" x14ac:dyDescent="0.25">
      <c r="A629" s="70" t="str">
        <f>extraction!$C$20</f>
        <v>250128S04_Mu_Batch_31_Tube_04</v>
      </c>
      <c r="B629" s="70" t="str">
        <f>extraction!$D$20</f>
        <v>250128S04_Mu</v>
      </c>
      <c r="C629" s="127" t="s">
        <v>155</v>
      </c>
      <c r="D629" s="70" t="s">
        <v>87</v>
      </c>
      <c r="E629" s="70" t="s">
        <v>78</v>
      </c>
      <c r="F629" s="70" t="str">
        <f t="shared" si="13"/>
        <v>250128S04_Mu_area_1_Gly</v>
      </c>
      <c r="G629" s="125" t="s">
        <v>875</v>
      </c>
      <c r="H629" s="70">
        <v>1</v>
      </c>
      <c r="I629" s="122">
        <v>1.33</v>
      </c>
      <c r="K629" s="70" t="s">
        <v>736</v>
      </c>
      <c r="R629" t="s">
        <v>849</v>
      </c>
      <c r="S629" t="s">
        <v>71</v>
      </c>
    </row>
    <row r="630" spans="1:19" x14ac:dyDescent="0.25">
      <c r="A630" s="70" t="str">
        <f>extraction!$C$20</f>
        <v>250128S04_Mu_Batch_31_Tube_04</v>
      </c>
      <c r="B630" s="70" t="str">
        <f>extraction!$D$20</f>
        <v>250128S04_Mu</v>
      </c>
      <c r="C630" t="s">
        <v>739</v>
      </c>
      <c r="D630" s="70" t="s">
        <v>850</v>
      </c>
      <c r="E630" s="70" t="s">
        <v>78</v>
      </c>
      <c r="F630" s="70" t="str">
        <f t="shared" si="13"/>
        <v>250128S04_Mu_area_1_Ile</v>
      </c>
      <c r="G630" s="125" t="s">
        <v>875</v>
      </c>
      <c r="H630" s="70">
        <v>1</v>
      </c>
      <c r="I630" s="122">
        <v>0.5</v>
      </c>
      <c r="K630" s="70" t="s">
        <v>736</v>
      </c>
      <c r="R630" t="s">
        <v>849</v>
      </c>
      <c r="S630" t="s">
        <v>71</v>
      </c>
    </row>
    <row r="631" spans="1:19" x14ac:dyDescent="0.25">
      <c r="A631" s="70" t="str">
        <f>extraction!$C$20</f>
        <v>250128S04_Mu_Batch_31_Tube_04</v>
      </c>
      <c r="B631" s="70" t="str">
        <f>extraction!$D$20</f>
        <v>250128S04_Mu</v>
      </c>
      <c r="C631" t="s">
        <v>740</v>
      </c>
      <c r="D631" s="70" t="s">
        <v>88</v>
      </c>
      <c r="E631" s="70" t="s">
        <v>78</v>
      </c>
      <c r="F631" s="70" t="str">
        <f t="shared" si="13"/>
        <v>250128S04_Mu_area_1_Leu</v>
      </c>
      <c r="G631" s="125" t="s">
        <v>875</v>
      </c>
      <c r="H631" s="70">
        <v>1</v>
      </c>
      <c r="I631" s="122">
        <v>1.32</v>
      </c>
      <c r="K631" s="70" t="s">
        <v>736</v>
      </c>
      <c r="R631" t="s">
        <v>849</v>
      </c>
      <c r="S631" t="s">
        <v>71</v>
      </c>
    </row>
    <row r="632" spans="1:19" x14ac:dyDescent="0.25">
      <c r="A632" s="70" t="str">
        <f>extraction!$C$20</f>
        <v>250128S04_Mu_Batch_31_Tube_04</v>
      </c>
      <c r="B632" s="70" t="str">
        <f>extraction!$D$20</f>
        <v>250128S04_Mu</v>
      </c>
      <c r="C632" t="s">
        <v>741</v>
      </c>
      <c r="D632" s="70" t="s">
        <v>89</v>
      </c>
      <c r="E632" s="70" t="s">
        <v>78</v>
      </c>
      <c r="F632" s="70" t="str">
        <f t="shared" si="13"/>
        <v>250128S04_Mu_area_1_Lys</v>
      </c>
      <c r="G632" s="125" t="s">
        <v>875</v>
      </c>
      <c r="H632" s="70">
        <v>1</v>
      </c>
      <c r="I632" s="122">
        <v>2.81</v>
      </c>
      <c r="K632" s="70" t="s">
        <v>736</v>
      </c>
      <c r="R632" t="s">
        <v>849</v>
      </c>
      <c r="S632" t="s">
        <v>71</v>
      </c>
    </row>
    <row r="633" spans="1:19" x14ac:dyDescent="0.25">
      <c r="A633" s="70" t="str">
        <f>extraction!$C$20</f>
        <v>250128S04_Mu_Batch_31_Tube_04</v>
      </c>
      <c r="B633" s="70" t="str">
        <f>extraction!$D$20</f>
        <v>250128S04_Mu</v>
      </c>
      <c r="C633" t="s">
        <v>742</v>
      </c>
      <c r="D633" s="70" t="s">
        <v>852</v>
      </c>
      <c r="E633" s="70" t="s">
        <v>78</v>
      </c>
      <c r="F633" s="70" t="str">
        <f t="shared" si="13"/>
        <v>250128S04_Mu_area_1_NLeu</v>
      </c>
      <c r="G633" s="125" t="s">
        <v>875</v>
      </c>
      <c r="H633" s="70">
        <v>1</v>
      </c>
      <c r="I633" s="122">
        <v>40.56</v>
      </c>
      <c r="K633" s="70" t="s">
        <v>736</v>
      </c>
      <c r="R633" t="s">
        <v>849</v>
      </c>
      <c r="S633" t="s">
        <v>71</v>
      </c>
    </row>
    <row r="634" spans="1:19" x14ac:dyDescent="0.25">
      <c r="A634" s="70" t="str">
        <f>extraction!$C$20</f>
        <v>250128S04_Mu_Batch_31_Tube_04</v>
      </c>
      <c r="B634" s="70" t="str">
        <f>extraction!$D$20</f>
        <v>250128S04_Mu</v>
      </c>
      <c r="C634" t="s">
        <v>743</v>
      </c>
      <c r="D634" s="70" t="s">
        <v>90</v>
      </c>
      <c r="E634" s="70" t="s">
        <v>78</v>
      </c>
      <c r="F634" s="70" t="str">
        <f t="shared" si="13"/>
        <v>250128S04_Mu_area_1_Phe</v>
      </c>
      <c r="G634" s="125" t="s">
        <v>875</v>
      </c>
      <c r="H634" s="70">
        <v>1</v>
      </c>
      <c r="I634" s="122">
        <v>0.7</v>
      </c>
      <c r="K634" s="70" t="s">
        <v>736</v>
      </c>
      <c r="R634" t="s">
        <v>849</v>
      </c>
      <c r="S634" t="s">
        <v>71</v>
      </c>
    </row>
    <row r="635" spans="1:19" x14ac:dyDescent="0.25">
      <c r="A635" s="70" t="str">
        <f>extraction!$C$20</f>
        <v>250128S04_Mu_Batch_31_Tube_04</v>
      </c>
      <c r="B635" s="70" t="str">
        <f>extraction!$D$20</f>
        <v>250128S04_Mu</v>
      </c>
      <c r="C635" t="s">
        <v>744</v>
      </c>
      <c r="D635" s="70" t="s">
        <v>91</v>
      </c>
      <c r="E635" s="70" t="s">
        <v>78</v>
      </c>
      <c r="F635" s="70" t="str">
        <f t="shared" si="13"/>
        <v>250128S04_Mu_area_1_Pro</v>
      </c>
      <c r="G635" s="125" t="s">
        <v>875</v>
      </c>
      <c r="H635" s="70">
        <v>1</v>
      </c>
      <c r="I635" s="122">
        <v>1.67</v>
      </c>
      <c r="K635" s="70" t="s">
        <v>736</v>
      </c>
      <c r="R635" t="s">
        <v>849</v>
      </c>
      <c r="S635" t="s">
        <v>71</v>
      </c>
    </row>
    <row r="636" spans="1:19" x14ac:dyDescent="0.25">
      <c r="A636" s="70" t="str">
        <f>extraction!$C$20</f>
        <v>250128S04_Mu_Batch_31_Tube_04</v>
      </c>
      <c r="B636" s="70" t="str">
        <f>extraction!$D$20</f>
        <v>250128S04_Mu</v>
      </c>
      <c r="C636" t="s">
        <v>745</v>
      </c>
      <c r="D636" s="70" t="s">
        <v>92</v>
      </c>
      <c r="E636" s="70" t="s">
        <v>78</v>
      </c>
      <c r="F636" s="70" t="str">
        <f t="shared" si="13"/>
        <v>250128S04_Mu_area_1_Ser</v>
      </c>
      <c r="G636" s="125" t="s">
        <v>875</v>
      </c>
      <c r="H636" s="70">
        <v>1</v>
      </c>
      <c r="I636" s="122">
        <v>1.77</v>
      </c>
      <c r="K636" s="70" t="s">
        <v>736</v>
      </c>
      <c r="R636" t="s">
        <v>849</v>
      </c>
      <c r="S636" t="s">
        <v>71</v>
      </c>
    </row>
    <row r="637" spans="1:19" x14ac:dyDescent="0.25">
      <c r="A637" s="70" t="str">
        <f>extraction!$C$20</f>
        <v>250128S04_Mu_Batch_31_Tube_04</v>
      </c>
      <c r="B637" s="70" t="str">
        <f>extraction!$D$20</f>
        <v>250128S04_Mu</v>
      </c>
      <c r="C637" t="s">
        <v>746</v>
      </c>
      <c r="D637" s="70" t="s">
        <v>93</v>
      </c>
      <c r="E637" s="70" t="s">
        <v>78</v>
      </c>
      <c r="F637" s="70" t="str">
        <f t="shared" si="13"/>
        <v>250128S04_Mu_area_1_Thr</v>
      </c>
      <c r="G637" s="125" t="s">
        <v>875</v>
      </c>
      <c r="H637" s="70">
        <v>1</v>
      </c>
      <c r="I637" s="122">
        <v>1.17</v>
      </c>
      <c r="K637" s="70" t="s">
        <v>736</v>
      </c>
      <c r="R637" t="s">
        <v>849</v>
      </c>
      <c r="S637" t="s">
        <v>71</v>
      </c>
    </row>
    <row r="638" spans="1:19" x14ac:dyDescent="0.25">
      <c r="A638" s="70" t="str">
        <f>extraction!$C$20</f>
        <v>250128S04_Mu_Batch_31_Tube_04</v>
      </c>
      <c r="B638" s="70" t="str">
        <f>extraction!$D$20</f>
        <v>250128S04_Mu</v>
      </c>
      <c r="C638" t="s">
        <v>747</v>
      </c>
      <c r="D638" s="70" t="s">
        <v>94</v>
      </c>
      <c r="E638" s="70" t="s">
        <v>78</v>
      </c>
      <c r="F638" s="70" t="str">
        <f t="shared" si="13"/>
        <v>250128S04_Mu_area_1_Tyr</v>
      </c>
      <c r="G638" s="125" t="s">
        <v>875</v>
      </c>
      <c r="H638" s="70">
        <v>1</v>
      </c>
      <c r="I638" s="122"/>
      <c r="K638" s="70" t="s">
        <v>736</v>
      </c>
      <c r="R638" t="s">
        <v>849</v>
      </c>
      <c r="S638" t="s">
        <v>71</v>
      </c>
    </row>
    <row r="639" spans="1:19" x14ac:dyDescent="0.25">
      <c r="A639" s="70" t="str">
        <f>extraction!$C$20</f>
        <v>250128S04_Mu_Batch_31_Tube_04</v>
      </c>
      <c r="B639" s="70" t="str">
        <f>extraction!$D$20</f>
        <v>250128S04_Mu</v>
      </c>
      <c r="C639" t="s">
        <v>774</v>
      </c>
      <c r="D639" s="70" t="s">
        <v>95</v>
      </c>
      <c r="E639" s="70" t="s">
        <v>78</v>
      </c>
      <c r="F639" s="70" t="str">
        <f t="shared" si="13"/>
        <v>250128S04_Mu_area_1_Val</v>
      </c>
      <c r="G639" s="125" t="s">
        <v>875</v>
      </c>
      <c r="H639" s="70">
        <v>1</v>
      </c>
      <c r="I639" s="122"/>
      <c r="K639" s="70" t="s">
        <v>736</v>
      </c>
      <c r="R639" t="s">
        <v>849</v>
      </c>
      <c r="S639" t="s">
        <v>71</v>
      </c>
    </row>
    <row r="640" spans="1:19" x14ac:dyDescent="0.25">
      <c r="C640"/>
    </row>
    <row r="641" spans="1:19" x14ac:dyDescent="0.25">
      <c r="A641" s="70" t="str">
        <f>extraction!$C$20</f>
        <v>250128S04_Mu_Batch_31_Tube_04</v>
      </c>
      <c r="B641" s="70" t="str">
        <f>extraction!$D$20</f>
        <v>250128S04_Mu</v>
      </c>
      <c r="C641" t="s">
        <v>734</v>
      </c>
      <c r="D641" s="70" t="s">
        <v>84</v>
      </c>
      <c r="E641" s="70" t="s">
        <v>77</v>
      </c>
      <c r="F641" s="70" t="str">
        <f t="shared" ref="F641:F697" si="14">B641&amp;"_"&amp;LEFT(E641,4)&amp;"_"&amp;H641&amp;"_"&amp;D641</f>
        <v>250128S04_Mu_d15N_2_Ala</v>
      </c>
      <c r="G641" s="125" t="s">
        <v>855</v>
      </c>
      <c r="H641" s="70">
        <v>2</v>
      </c>
      <c r="I641" s="122">
        <v>14.84</v>
      </c>
      <c r="J641" s="70" t="s">
        <v>76</v>
      </c>
      <c r="K641" s="70" t="s">
        <v>736</v>
      </c>
      <c r="R641" t="s">
        <v>849</v>
      </c>
      <c r="S641" t="s">
        <v>71</v>
      </c>
    </row>
    <row r="642" spans="1:19" x14ac:dyDescent="0.25">
      <c r="A642" s="70" t="str">
        <f>extraction!$C$20</f>
        <v>250128S04_Mu_Batch_31_Tube_04</v>
      </c>
      <c r="B642" s="70" t="str">
        <f>extraction!$D$20</f>
        <v>250128S04_Mu</v>
      </c>
      <c r="C642" t="s">
        <v>738</v>
      </c>
      <c r="D642" s="70" t="s">
        <v>85</v>
      </c>
      <c r="E642" s="70" t="s">
        <v>77</v>
      </c>
      <c r="F642" s="70" t="str">
        <f t="shared" si="14"/>
        <v>250128S04_Mu_d15N_2_Asp</v>
      </c>
      <c r="G642" s="125" t="s">
        <v>855</v>
      </c>
      <c r="H642" s="70">
        <v>2</v>
      </c>
      <c r="I642" s="122">
        <v>9.99</v>
      </c>
      <c r="J642" s="70" t="s">
        <v>76</v>
      </c>
      <c r="K642" s="70" t="s">
        <v>736</v>
      </c>
      <c r="R642" t="s">
        <v>849</v>
      </c>
      <c r="S642" t="s">
        <v>71</v>
      </c>
    </row>
    <row r="643" spans="1:19" x14ac:dyDescent="0.25">
      <c r="A643" s="70" t="str">
        <f>extraction!$C$20</f>
        <v>250128S04_Mu_Batch_31_Tube_04</v>
      </c>
      <c r="B643" s="70" t="str">
        <f>extraction!$D$20</f>
        <v>250128S04_Mu</v>
      </c>
      <c r="C643" t="s">
        <v>851</v>
      </c>
      <c r="D643" s="70" t="s">
        <v>86</v>
      </c>
      <c r="E643" s="70" t="s">
        <v>77</v>
      </c>
      <c r="F643" s="70" t="str">
        <f t="shared" si="14"/>
        <v>250128S04_Mu_d15N_2_Glu</v>
      </c>
      <c r="G643" s="125" t="s">
        <v>855</v>
      </c>
      <c r="H643" s="70">
        <v>2</v>
      </c>
      <c r="I643" s="122">
        <v>11.74</v>
      </c>
      <c r="J643" s="70" t="s">
        <v>76</v>
      </c>
      <c r="K643" s="70" t="s">
        <v>736</v>
      </c>
      <c r="R643" t="s">
        <v>849</v>
      </c>
      <c r="S643" t="s">
        <v>71</v>
      </c>
    </row>
    <row r="644" spans="1:19" x14ac:dyDescent="0.25">
      <c r="A644" s="70" t="str">
        <f>extraction!$C$20</f>
        <v>250128S04_Mu_Batch_31_Tube_04</v>
      </c>
      <c r="B644" s="70" t="str">
        <f>extraction!$D$20</f>
        <v>250128S04_Mu</v>
      </c>
      <c r="C644" s="127" t="s">
        <v>155</v>
      </c>
      <c r="D644" s="70" t="s">
        <v>87</v>
      </c>
      <c r="E644" s="70" t="s">
        <v>77</v>
      </c>
      <c r="F644" s="70" t="str">
        <f t="shared" si="14"/>
        <v>250128S04_Mu_d15N_2_Gly</v>
      </c>
      <c r="G644" s="125" t="s">
        <v>855</v>
      </c>
      <c r="H644" s="70">
        <v>2</v>
      </c>
      <c r="I644" s="122">
        <v>9.35</v>
      </c>
      <c r="J644" s="70" t="s">
        <v>76</v>
      </c>
      <c r="K644" s="70" t="s">
        <v>736</v>
      </c>
      <c r="R644" t="s">
        <v>849</v>
      </c>
      <c r="S644" t="s">
        <v>71</v>
      </c>
    </row>
    <row r="645" spans="1:19" x14ac:dyDescent="0.25">
      <c r="A645" s="70" t="str">
        <f>extraction!$C$20</f>
        <v>250128S04_Mu_Batch_31_Tube_04</v>
      </c>
      <c r="B645" s="70" t="str">
        <f>extraction!$D$20</f>
        <v>250128S04_Mu</v>
      </c>
      <c r="C645" t="s">
        <v>739</v>
      </c>
      <c r="D645" s="70" t="s">
        <v>850</v>
      </c>
      <c r="E645" s="70" t="s">
        <v>77</v>
      </c>
      <c r="F645" s="70" t="str">
        <f t="shared" si="14"/>
        <v>250128S04_Mu_d15N_2_Ile</v>
      </c>
      <c r="G645" s="125" t="s">
        <v>855</v>
      </c>
      <c r="H645" s="70">
        <v>2</v>
      </c>
      <c r="I645" s="122">
        <v>7.72</v>
      </c>
      <c r="J645" s="70" t="s">
        <v>76</v>
      </c>
      <c r="K645" s="70" t="s">
        <v>736</v>
      </c>
      <c r="R645" t="s">
        <v>849</v>
      </c>
      <c r="S645" t="s">
        <v>71</v>
      </c>
    </row>
    <row r="646" spans="1:19" x14ac:dyDescent="0.25">
      <c r="A646" s="70" t="str">
        <f>extraction!$C$20</f>
        <v>250128S04_Mu_Batch_31_Tube_04</v>
      </c>
      <c r="B646" s="70" t="str">
        <f>extraction!$D$20</f>
        <v>250128S04_Mu</v>
      </c>
      <c r="C646" t="s">
        <v>740</v>
      </c>
      <c r="D646" s="70" t="s">
        <v>88</v>
      </c>
      <c r="E646" s="70" t="s">
        <v>77</v>
      </c>
      <c r="F646" s="70" t="str">
        <f t="shared" si="14"/>
        <v>250128S04_Mu_d15N_2_Leu</v>
      </c>
      <c r="G646" s="125" t="s">
        <v>855</v>
      </c>
      <c r="H646" s="70">
        <v>2</v>
      </c>
      <c r="I646" s="122">
        <v>7.22</v>
      </c>
      <c r="J646" s="70" t="s">
        <v>76</v>
      </c>
      <c r="K646" s="70" t="s">
        <v>736</v>
      </c>
      <c r="R646" t="s">
        <v>849</v>
      </c>
      <c r="S646" t="s">
        <v>71</v>
      </c>
    </row>
    <row r="647" spans="1:19" x14ac:dyDescent="0.25">
      <c r="A647" s="70" t="str">
        <f>extraction!$C$20</f>
        <v>250128S04_Mu_Batch_31_Tube_04</v>
      </c>
      <c r="B647" s="70" t="str">
        <f>extraction!$D$20</f>
        <v>250128S04_Mu</v>
      </c>
      <c r="C647" t="s">
        <v>741</v>
      </c>
      <c r="D647" s="70" t="s">
        <v>89</v>
      </c>
      <c r="E647" s="70" t="s">
        <v>77</v>
      </c>
      <c r="F647" s="70" t="str">
        <f t="shared" si="14"/>
        <v>250128S04_Mu_d15N_2_Lys</v>
      </c>
      <c r="G647" s="125" t="s">
        <v>855</v>
      </c>
      <c r="H647" s="70">
        <v>2</v>
      </c>
      <c r="I647" s="122">
        <v>4.38</v>
      </c>
      <c r="J647" s="70" t="s">
        <v>76</v>
      </c>
      <c r="K647" s="70" t="s">
        <v>736</v>
      </c>
      <c r="R647" t="s">
        <v>849</v>
      </c>
      <c r="S647" t="s">
        <v>71</v>
      </c>
    </row>
    <row r="648" spans="1:19" x14ac:dyDescent="0.25">
      <c r="A648" s="70" t="str">
        <f>extraction!$C$20</f>
        <v>250128S04_Mu_Batch_31_Tube_04</v>
      </c>
      <c r="B648" s="70" t="str">
        <f>extraction!$D$20</f>
        <v>250128S04_Mu</v>
      </c>
      <c r="C648" t="s">
        <v>742</v>
      </c>
      <c r="D648" s="70" t="s">
        <v>852</v>
      </c>
      <c r="E648" s="70" t="s">
        <v>77</v>
      </c>
      <c r="F648" s="70" t="str">
        <f t="shared" si="14"/>
        <v>250128S04_Mu_d15N_2_NLeu</v>
      </c>
      <c r="G648" s="125" t="s">
        <v>855</v>
      </c>
      <c r="H648" s="70">
        <v>2</v>
      </c>
      <c r="I648" s="122"/>
      <c r="J648" s="70" t="s">
        <v>76</v>
      </c>
      <c r="K648" s="70" t="s">
        <v>736</v>
      </c>
      <c r="R648" t="s">
        <v>849</v>
      </c>
      <c r="S648" t="s">
        <v>71</v>
      </c>
    </row>
    <row r="649" spans="1:19" x14ac:dyDescent="0.25">
      <c r="A649" s="70" t="str">
        <f>extraction!$C$20</f>
        <v>250128S04_Mu_Batch_31_Tube_04</v>
      </c>
      <c r="B649" s="70" t="str">
        <f>extraction!$D$20</f>
        <v>250128S04_Mu</v>
      </c>
      <c r="C649" t="s">
        <v>743</v>
      </c>
      <c r="D649" s="70" t="s">
        <v>90</v>
      </c>
      <c r="E649" s="70" t="s">
        <v>77</v>
      </c>
      <c r="F649" s="70" t="str">
        <f t="shared" si="14"/>
        <v>250128S04_Mu_d15N_2_Phe</v>
      </c>
      <c r="G649" s="125" t="s">
        <v>855</v>
      </c>
      <c r="H649" s="70">
        <v>2</v>
      </c>
      <c r="I649" s="122">
        <v>4.2300000000000004</v>
      </c>
      <c r="J649" s="70" t="s">
        <v>76</v>
      </c>
      <c r="K649" s="70" t="s">
        <v>736</v>
      </c>
      <c r="R649" t="s">
        <v>849</v>
      </c>
      <c r="S649" t="s">
        <v>71</v>
      </c>
    </row>
    <row r="650" spans="1:19" x14ac:dyDescent="0.25">
      <c r="A650" s="70" t="str">
        <f>extraction!$C$20</f>
        <v>250128S04_Mu_Batch_31_Tube_04</v>
      </c>
      <c r="B650" s="70" t="str">
        <f>extraction!$D$20</f>
        <v>250128S04_Mu</v>
      </c>
      <c r="C650" t="s">
        <v>744</v>
      </c>
      <c r="D650" s="70" t="s">
        <v>91</v>
      </c>
      <c r="E650" s="70" t="s">
        <v>77</v>
      </c>
      <c r="F650" s="70" t="str">
        <f t="shared" si="14"/>
        <v>250128S04_Mu_d15N_2_Pro</v>
      </c>
      <c r="G650" s="125" t="s">
        <v>855</v>
      </c>
      <c r="H650" s="70">
        <v>2</v>
      </c>
      <c r="I650" s="122">
        <v>10.199999999999999</v>
      </c>
      <c r="J650" s="70" t="s">
        <v>76</v>
      </c>
      <c r="K650" s="70" t="s">
        <v>736</v>
      </c>
      <c r="R650" t="s">
        <v>849</v>
      </c>
      <c r="S650" t="s">
        <v>71</v>
      </c>
    </row>
    <row r="651" spans="1:19" x14ac:dyDescent="0.25">
      <c r="A651" s="70" t="str">
        <f>extraction!$C$20</f>
        <v>250128S04_Mu_Batch_31_Tube_04</v>
      </c>
      <c r="B651" s="70" t="str">
        <f>extraction!$D$20</f>
        <v>250128S04_Mu</v>
      </c>
      <c r="C651" t="s">
        <v>745</v>
      </c>
      <c r="D651" s="70" t="s">
        <v>92</v>
      </c>
      <c r="E651" s="70" t="s">
        <v>77</v>
      </c>
      <c r="F651" s="70" t="str">
        <f t="shared" si="14"/>
        <v>250128S04_Mu_d15N_2_Ser</v>
      </c>
      <c r="G651" s="125" t="s">
        <v>855</v>
      </c>
      <c r="H651" s="70">
        <v>2</v>
      </c>
      <c r="I651" s="122">
        <v>4.3899999999999997</v>
      </c>
      <c r="J651" s="70" t="s">
        <v>76</v>
      </c>
      <c r="K651" s="70" t="s">
        <v>736</v>
      </c>
      <c r="R651" t="s">
        <v>849</v>
      </c>
      <c r="S651" t="s">
        <v>71</v>
      </c>
    </row>
    <row r="652" spans="1:19" x14ac:dyDescent="0.25">
      <c r="A652" s="70" t="str">
        <f>extraction!$C$20</f>
        <v>250128S04_Mu_Batch_31_Tube_04</v>
      </c>
      <c r="B652" s="70" t="str">
        <f>extraction!$D$20</f>
        <v>250128S04_Mu</v>
      </c>
      <c r="C652" t="s">
        <v>746</v>
      </c>
      <c r="D652" s="70" t="s">
        <v>93</v>
      </c>
      <c r="E652" s="70" t="s">
        <v>77</v>
      </c>
      <c r="F652" s="70" t="str">
        <f t="shared" si="14"/>
        <v>250128S04_Mu_d15N_2_Thr</v>
      </c>
      <c r="G652" s="125" t="s">
        <v>855</v>
      </c>
      <c r="H652" s="70">
        <v>2</v>
      </c>
      <c r="I652" s="122">
        <v>-0.68</v>
      </c>
      <c r="J652" s="70" t="s">
        <v>76</v>
      </c>
      <c r="K652" s="70" t="s">
        <v>736</v>
      </c>
      <c r="R652" t="s">
        <v>849</v>
      </c>
      <c r="S652" t="s">
        <v>71</v>
      </c>
    </row>
    <row r="653" spans="1:19" x14ac:dyDescent="0.25">
      <c r="A653" s="70" t="str">
        <f>extraction!$C$20</f>
        <v>250128S04_Mu_Batch_31_Tube_04</v>
      </c>
      <c r="B653" s="70" t="str">
        <f>extraction!$D$20</f>
        <v>250128S04_Mu</v>
      </c>
      <c r="C653" t="s">
        <v>747</v>
      </c>
      <c r="D653" s="70" t="s">
        <v>94</v>
      </c>
      <c r="E653" s="70" t="s">
        <v>77</v>
      </c>
      <c r="F653" s="70" t="str">
        <f t="shared" si="14"/>
        <v>250128S04_Mu_d15N_2_Tyr</v>
      </c>
      <c r="G653" s="125" t="s">
        <v>855</v>
      </c>
      <c r="H653" s="70">
        <v>2</v>
      </c>
      <c r="I653" s="122"/>
      <c r="J653" s="70" t="s">
        <v>76</v>
      </c>
      <c r="K653" s="70" t="s">
        <v>736</v>
      </c>
      <c r="R653" t="s">
        <v>849</v>
      </c>
      <c r="S653" t="s">
        <v>71</v>
      </c>
    </row>
    <row r="654" spans="1:19" x14ac:dyDescent="0.25">
      <c r="A654" s="70" t="str">
        <f>extraction!$C$20</f>
        <v>250128S04_Mu_Batch_31_Tube_04</v>
      </c>
      <c r="B654" s="70" t="str">
        <f>extraction!$D$20</f>
        <v>250128S04_Mu</v>
      </c>
      <c r="C654" t="s">
        <v>774</v>
      </c>
      <c r="D654" s="70" t="s">
        <v>95</v>
      </c>
      <c r="E654" s="70" t="s">
        <v>77</v>
      </c>
      <c r="F654" s="70" t="str">
        <f t="shared" si="14"/>
        <v>250128S04_Mu_d15N_2_Val</v>
      </c>
      <c r="G654" s="125" t="s">
        <v>855</v>
      </c>
      <c r="H654" s="70">
        <v>2</v>
      </c>
      <c r="I654" s="122"/>
      <c r="J654" s="70" t="s">
        <v>76</v>
      </c>
      <c r="K654" s="70" t="s">
        <v>736</v>
      </c>
      <c r="R654" t="s">
        <v>849</v>
      </c>
      <c r="S654" t="s">
        <v>71</v>
      </c>
    </row>
    <row r="655" spans="1:19" x14ac:dyDescent="0.25">
      <c r="A655" s="70" t="str">
        <f>extraction!$C$20</f>
        <v>250128S04_Mu_Batch_31_Tube_04</v>
      </c>
      <c r="B655" s="70" t="str">
        <f>extraction!$D$20</f>
        <v>250128S04_Mu</v>
      </c>
      <c r="C655" t="s">
        <v>734</v>
      </c>
      <c r="D655" s="70" t="s">
        <v>84</v>
      </c>
      <c r="E655" s="70" t="s">
        <v>78</v>
      </c>
      <c r="F655" s="70" t="str">
        <f t="shared" si="14"/>
        <v>250128S04_Mu_area_2_Ala</v>
      </c>
      <c r="G655" s="125" t="s">
        <v>855</v>
      </c>
      <c r="H655" s="70">
        <v>2</v>
      </c>
      <c r="I655" s="122">
        <v>0.75</v>
      </c>
      <c r="K655" s="70" t="s">
        <v>736</v>
      </c>
      <c r="R655" t="s">
        <v>849</v>
      </c>
      <c r="S655" t="s">
        <v>71</v>
      </c>
    </row>
    <row r="656" spans="1:19" x14ac:dyDescent="0.25">
      <c r="A656" s="70" t="str">
        <f>extraction!$C$20</f>
        <v>250128S04_Mu_Batch_31_Tube_04</v>
      </c>
      <c r="B656" s="70" t="str">
        <f>extraction!$D$20</f>
        <v>250128S04_Mu</v>
      </c>
      <c r="C656" t="s">
        <v>738</v>
      </c>
      <c r="D656" s="70" t="s">
        <v>85</v>
      </c>
      <c r="E656" s="70" t="s">
        <v>78</v>
      </c>
      <c r="F656" s="70" t="str">
        <f t="shared" si="14"/>
        <v>250128S04_Mu_area_2_Asp</v>
      </c>
      <c r="G656" s="125" t="s">
        <v>855</v>
      </c>
      <c r="H656" s="70">
        <v>2</v>
      </c>
      <c r="I656" s="122">
        <v>8.9700000000000006</v>
      </c>
      <c r="K656" s="70" t="s">
        <v>736</v>
      </c>
      <c r="R656" t="s">
        <v>849</v>
      </c>
      <c r="S656" t="s">
        <v>71</v>
      </c>
    </row>
    <row r="657" spans="1:19" x14ac:dyDescent="0.25">
      <c r="A657" s="70" t="str">
        <f>extraction!$C$20</f>
        <v>250128S04_Mu_Batch_31_Tube_04</v>
      </c>
      <c r="B657" s="70" t="str">
        <f>extraction!$D$20</f>
        <v>250128S04_Mu</v>
      </c>
      <c r="C657" t="s">
        <v>851</v>
      </c>
      <c r="D657" s="70" t="s">
        <v>86</v>
      </c>
      <c r="E657" s="70" t="s">
        <v>78</v>
      </c>
      <c r="F657" s="70" t="str">
        <f t="shared" si="14"/>
        <v>250128S04_Mu_area_2_Glu</v>
      </c>
      <c r="G657" s="125" t="s">
        <v>855</v>
      </c>
      <c r="H657" s="70">
        <v>2</v>
      </c>
      <c r="I657" s="122">
        <v>8.19</v>
      </c>
      <c r="K657" s="70" t="s">
        <v>736</v>
      </c>
      <c r="R657" t="s">
        <v>849</v>
      </c>
      <c r="S657" t="s">
        <v>71</v>
      </c>
    </row>
    <row r="658" spans="1:19" x14ac:dyDescent="0.25">
      <c r="A658" s="70" t="str">
        <f>extraction!$C$20</f>
        <v>250128S04_Mu_Batch_31_Tube_04</v>
      </c>
      <c r="B658" s="70" t="str">
        <f>extraction!$D$20</f>
        <v>250128S04_Mu</v>
      </c>
      <c r="C658" s="127" t="s">
        <v>155</v>
      </c>
      <c r="D658" s="70" t="s">
        <v>87</v>
      </c>
      <c r="E658" s="70" t="s">
        <v>78</v>
      </c>
      <c r="F658" s="70" t="str">
        <f t="shared" si="14"/>
        <v>250128S04_Mu_area_2_Gly</v>
      </c>
      <c r="G658" s="125" t="s">
        <v>855</v>
      </c>
      <c r="H658" s="70">
        <v>2</v>
      </c>
      <c r="I658" s="122">
        <v>3.59</v>
      </c>
      <c r="K658" s="70" t="s">
        <v>736</v>
      </c>
      <c r="R658" t="s">
        <v>849</v>
      </c>
      <c r="S658" t="s">
        <v>71</v>
      </c>
    </row>
    <row r="659" spans="1:19" x14ac:dyDescent="0.25">
      <c r="A659" s="70" t="str">
        <f>extraction!$C$20</f>
        <v>250128S04_Mu_Batch_31_Tube_04</v>
      </c>
      <c r="B659" s="70" t="str">
        <f>extraction!$D$20</f>
        <v>250128S04_Mu</v>
      </c>
      <c r="C659" t="s">
        <v>739</v>
      </c>
      <c r="D659" s="70" t="s">
        <v>850</v>
      </c>
      <c r="E659" s="70" t="s">
        <v>78</v>
      </c>
      <c r="F659" s="70" t="str">
        <f t="shared" si="14"/>
        <v>250128S04_Mu_area_2_Ile</v>
      </c>
      <c r="G659" s="125" t="s">
        <v>855</v>
      </c>
      <c r="H659" s="70">
        <v>2</v>
      </c>
      <c r="I659" s="122">
        <v>0.94</v>
      </c>
      <c r="K659" s="70" t="s">
        <v>736</v>
      </c>
      <c r="R659" t="s">
        <v>849</v>
      </c>
      <c r="S659" t="s">
        <v>71</v>
      </c>
    </row>
    <row r="660" spans="1:19" x14ac:dyDescent="0.25">
      <c r="A660" s="70" t="str">
        <f>extraction!$C$20</f>
        <v>250128S04_Mu_Batch_31_Tube_04</v>
      </c>
      <c r="B660" s="70" t="str">
        <f>extraction!$D$20</f>
        <v>250128S04_Mu</v>
      </c>
      <c r="C660" t="s">
        <v>740</v>
      </c>
      <c r="D660" s="70" t="s">
        <v>88</v>
      </c>
      <c r="E660" s="70" t="s">
        <v>78</v>
      </c>
      <c r="F660" s="70" t="str">
        <f t="shared" si="14"/>
        <v>250128S04_Mu_area_2_Leu</v>
      </c>
      <c r="G660" s="125" t="s">
        <v>855</v>
      </c>
      <c r="H660" s="70">
        <v>2</v>
      </c>
      <c r="I660" s="122">
        <v>3.25</v>
      </c>
      <c r="K660" s="70" t="s">
        <v>736</v>
      </c>
      <c r="R660" t="s">
        <v>849</v>
      </c>
      <c r="S660" t="s">
        <v>71</v>
      </c>
    </row>
    <row r="661" spans="1:19" x14ac:dyDescent="0.25">
      <c r="A661" s="70" t="str">
        <f>extraction!$C$20</f>
        <v>250128S04_Mu_Batch_31_Tube_04</v>
      </c>
      <c r="B661" s="70" t="str">
        <f>extraction!$D$20</f>
        <v>250128S04_Mu</v>
      </c>
      <c r="C661" t="s">
        <v>741</v>
      </c>
      <c r="D661" s="70" t="s">
        <v>89</v>
      </c>
      <c r="E661" s="70" t="s">
        <v>78</v>
      </c>
      <c r="F661" s="70" t="str">
        <f t="shared" si="14"/>
        <v>250128S04_Mu_area_2_Lys</v>
      </c>
      <c r="G661" s="125" t="s">
        <v>855</v>
      </c>
      <c r="H661" s="70">
        <v>2</v>
      </c>
      <c r="I661" s="122">
        <v>6.13</v>
      </c>
      <c r="K661" s="70" t="s">
        <v>736</v>
      </c>
      <c r="R661" t="s">
        <v>849</v>
      </c>
      <c r="S661" t="s">
        <v>71</v>
      </c>
    </row>
    <row r="662" spans="1:19" x14ac:dyDescent="0.25">
      <c r="A662" s="70" t="str">
        <f>extraction!$C$20</f>
        <v>250128S04_Mu_Batch_31_Tube_04</v>
      </c>
      <c r="B662" s="70" t="str">
        <f>extraction!$D$20</f>
        <v>250128S04_Mu</v>
      </c>
      <c r="C662" t="s">
        <v>742</v>
      </c>
      <c r="D662" s="70" t="s">
        <v>852</v>
      </c>
      <c r="E662" s="70" t="s">
        <v>78</v>
      </c>
      <c r="F662" s="70" t="str">
        <f t="shared" si="14"/>
        <v>250128S04_Mu_area_2_NLeu</v>
      </c>
      <c r="G662" s="125" t="s">
        <v>855</v>
      </c>
      <c r="H662" s="70">
        <v>2</v>
      </c>
      <c r="I662" s="122"/>
      <c r="K662" s="70" t="s">
        <v>736</v>
      </c>
      <c r="R662" t="s">
        <v>849</v>
      </c>
      <c r="S662" t="s">
        <v>71</v>
      </c>
    </row>
    <row r="663" spans="1:19" x14ac:dyDescent="0.25">
      <c r="A663" s="70" t="str">
        <f>extraction!$C$20</f>
        <v>250128S04_Mu_Batch_31_Tube_04</v>
      </c>
      <c r="B663" s="70" t="str">
        <f>extraction!$D$20</f>
        <v>250128S04_Mu</v>
      </c>
      <c r="C663" t="s">
        <v>743</v>
      </c>
      <c r="D663" s="70" t="s">
        <v>90</v>
      </c>
      <c r="E663" s="70" t="s">
        <v>78</v>
      </c>
      <c r="F663" s="70" t="str">
        <f t="shared" si="14"/>
        <v>250128S04_Mu_area_2_Phe</v>
      </c>
      <c r="G663" s="125" t="s">
        <v>855</v>
      </c>
      <c r="H663" s="70">
        <v>2</v>
      </c>
      <c r="I663" s="122">
        <v>1.73</v>
      </c>
      <c r="K663" s="70" t="s">
        <v>736</v>
      </c>
      <c r="R663" t="s">
        <v>849</v>
      </c>
      <c r="S663" t="s">
        <v>71</v>
      </c>
    </row>
    <row r="664" spans="1:19" x14ac:dyDescent="0.25">
      <c r="A664" s="70" t="str">
        <f>extraction!$C$20</f>
        <v>250128S04_Mu_Batch_31_Tube_04</v>
      </c>
      <c r="B664" s="70" t="str">
        <f>extraction!$D$20</f>
        <v>250128S04_Mu</v>
      </c>
      <c r="C664" t="s">
        <v>744</v>
      </c>
      <c r="D664" s="70" t="s">
        <v>91</v>
      </c>
      <c r="E664" s="70" t="s">
        <v>78</v>
      </c>
      <c r="F664" s="70" t="str">
        <f t="shared" si="14"/>
        <v>250128S04_Mu_area_2_Pro</v>
      </c>
      <c r="G664" s="125" t="s">
        <v>855</v>
      </c>
      <c r="H664" s="70">
        <v>2</v>
      </c>
      <c r="I664" s="122">
        <v>3.77</v>
      </c>
      <c r="K664" s="70" t="s">
        <v>736</v>
      </c>
      <c r="R664" t="s">
        <v>849</v>
      </c>
      <c r="S664" t="s">
        <v>71</v>
      </c>
    </row>
    <row r="665" spans="1:19" x14ac:dyDescent="0.25">
      <c r="A665" s="70" t="str">
        <f>extraction!$C$20</f>
        <v>250128S04_Mu_Batch_31_Tube_04</v>
      </c>
      <c r="B665" s="70" t="str">
        <f>extraction!$D$20</f>
        <v>250128S04_Mu</v>
      </c>
      <c r="C665" t="s">
        <v>745</v>
      </c>
      <c r="D665" s="70" t="s">
        <v>92</v>
      </c>
      <c r="E665" s="70" t="s">
        <v>78</v>
      </c>
      <c r="F665" s="70" t="str">
        <f t="shared" si="14"/>
        <v>250128S04_Mu_area_2_Ser</v>
      </c>
      <c r="G665" s="125" t="s">
        <v>855</v>
      </c>
      <c r="H665" s="70">
        <v>2</v>
      </c>
      <c r="I665" s="122">
        <v>3.51</v>
      </c>
      <c r="K665" s="70" t="s">
        <v>736</v>
      </c>
      <c r="R665" t="s">
        <v>849</v>
      </c>
      <c r="S665" t="s">
        <v>71</v>
      </c>
    </row>
    <row r="666" spans="1:19" x14ac:dyDescent="0.25">
      <c r="A666" s="70" t="str">
        <f>extraction!$C$20</f>
        <v>250128S04_Mu_Batch_31_Tube_04</v>
      </c>
      <c r="B666" s="70" t="str">
        <f>extraction!$D$20</f>
        <v>250128S04_Mu</v>
      </c>
      <c r="C666" t="s">
        <v>746</v>
      </c>
      <c r="D666" s="70" t="s">
        <v>93</v>
      </c>
      <c r="E666" s="70" t="s">
        <v>78</v>
      </c>
      <c r="F666" s="70" t="str">
        <f t="shared" si="14"/>
        <v>250128S04_Mu_area_2_Thr</v>
      </c>
      <c r="G666" s="125" t="s">
        <v>855</v>
      </c>
      <c r="H666" s="70">
        <v>2</v>
      </c>
      <c r="I666" s="122">
        <v>2.64</v>
      </c>
      <c r="K666" s="70" t="s">
        <v>736</v>
      </c>
      <c r="R666" t="s">
        <v>849</v>
      </c>
      <c r="S666" t="s">
        <v>71</v>
      </c>
    </row>
    <row r="667" spans="1:19" x14ac:dyDescent="0.25">
      <c r="A667" s="70" t="str">
        <f>extraction!$C$20</f>
        <v>250128S04_Mu_Batch_31_Tube_04</v>
      </c>
      <c r="B667" s="70" t="str">
        <f>extraction!$D$20</f>
        <v>250128S04_Mu</v>
      </c>
      <c r="C667" t="s">
        <v>747</v>
      </c>
      <c r="D667" s="70" t="s">
        <v>94</v>
      </c>
      <c r="E667" s="70" t="s">
        <v>78</v>
      </c>
      <c r="F667" s="70" t="str">
        <f t="shared" si="14"/>
        <v>250128S04_Mu_area_2_Tyr</v>
      </c>
      <c r="G667" s="125" t="s">
        <v>855</v>
      </c>
      <c r="H667" s="70">
        <v>2</v>
      </c>
      <c r="I667" s="122"/>
      <c r="K667" s="70" t="s">
        <v>736</v>
      </c>
      <c r="R667" t="s">
        <v>849</v>
      </c>
      <c r="S667" t="s">
        <v>71</v>
      </c>
    </row>
    <row r="668" spans="1:19" x14ac:dyDescent="0.25">
      <c r="A668" s="70" t="str">
        <f>extraction!$C$20</f>
        <v>250128S04_Mu_Batch_31_Tube_04</v>
      </c>
      <c r="B668" s="70" t="str">
        <f>extraction!$D$20</f>
        <v>250128S04_Mu</v>
      </c>
      <c r="C668" t="s">
        <v>774</v>
      </c>
      <c r="D668" s="70" t="s">
        <v>95</v>
      </c>
      <c r="E668" s="70" t="s">
        <v>78</v>
      </c>
      <c r="F668" s="70" t="str">
        <f t="shared" si="14"/>
        <v>250128S04_Mu_area_2_Val</v>
      </c>
      <c r="G668" s="125" t="s">
        <v>855</v>
      </c>
      <c r="H668" s="70">
        <v>2</v>
      </c>
      <c r="I668" s="122"/>
      <c r="K668" s="70" t="s">
        <v>736</v>
      </c>
      <c r="R668" t="s">
        <v>849</v>
      </c>
      <c r="S668" t="s">
        <v>71</v>
      </c>
    </row>
    <row r="669" spans="1:19" x14ac:dyDescent="0.25">
      <c r="C669"/>
      <c r="G669" s="125"/>
      <c r="I669" s="122"/>
    </row>
    <row r="670" spans="1:19" x14ac:dyDescent="0.25">
      <c r="A670" s="70" t="str">
        <f>extraction!$C$20</f>
        <v>250128S04_Mu_Batch_31_Tube_04</v>
      </c>
      <c r="B670" s="70" t="str">
        <f>extraction!$D$20</f>
        <v>250128S04_Mu</v>
      </c>
      <c r="C670" t="s">
        <v>734</v>
      </c>
      <c r="D670" s="70" t="s">
        <v>84</v>
      </c>
      <c r="E670" s="70" t="s">
        <v>77</v>
      </c>
      <c r="F670" s="70" t="str">
        <f t="shared" si="14"/>
        <v>250128S04_Mu_d15N_3_Ala</v>
      </c>
      <c r="G670" s="125" t="s">
        <v>876</v>
      </c>
      <c r="H670" s="70">
        <v>3</v>
      </c>
      <c r="I670" s="122">
        <v>12.8</v>
      </c>
      <c r="J670" s="70" t="s">
        <v>76</v>
      </c>
      <c r="K670" s="70" t="s">
        <v>736</v>
      </c>
      <c r="R670" t="s">
        <v>849</v>
      </c>
      <c r="S670" t="s">
        <v>71</v>
      </c>
    </row>
    <row r="671" spans="1:19" x14ac:dyDescent="0.25">
      <c r="A671" s="70" t="str">
        <f>extraction!$C$20</f>
        <v>250128S04_Mu_Batch_31_Tube_04</v>
      </c>
      <c r="B671" s="70" t="str">
        <f>extraction!$D$20</f>
        <v>250128S04_Mu</v>
      </c>
      <c r="C671" t="s">
        <v>738</v>
      </c>
      <c r="D671" s="70" t="s">
        <v>85</v>
      </c>
      <c r="E671" s="70" t="s">
        <v>77</v>
      </c>
      <c r="F671" s="70" t="str">
        <f t="shared" si="14"/>
        <v>250128S04_Mu_d15N_3_Asp</v>
      </c>
      <c r="G671" s="125" t="s">
        <v>876</v>
      </c>
      <c r="H671" s="70">
        <v>3</v>
      </c>
      <c r="I671" s="122">
        <v>9.93</v>
      </c>
      <c r="J671" s="70" t="s">
        <v>76</v>
      </c>
      <c r="K671" s="70" t="s">
        <v>736</v>
      </c>
      <c r="R671" t="s">
        <v>849</v>
      </c>
      <c r="S671" t="s">
        <v>71</v>
      </c>
    </row>
    <row r="672" spans="1:19" x14ac:dyDescent="0.25">
      <c r="A672" s="70" t="str">
        <f>extraction!$C$20</f>
        <v>250128S04_Mu_Batch_31_Tube_04</v>
      </c>
      <c r="B672" s="70" t="str">
        <f>extraction!$D$20</f>
        <v>250128S04_Mu</v>
      </c>
      <c r="C672" t="s">
        <v>851</v>
      </c>
      <c r="D672" s="70" t="s">
        <v>86</v>
      </c>
      <c r="E672" s="70" t="s">
        <v>77</v>
      </c>
      <c r="F672" s="70" t="str">
        <f t="shared" si="14"/>
        <v>250128S04_Mu_d15N_3_Glu</v>
      </c>
      <c r="G672" s="125" t="s">
        <v>876</v>
      </c>
      <c r="H672" s="70">
        <v>3</v>
      </c>
      <c r="I672" s="122">
        <v>11.31</v>
      </c>
      <c r="J672" s="70" t="s">
        <v>76</v>
      </c>
      <c r="K672" s="70" t="s">
        <v>736</v>
      </c>
      <c r="R672" t="s">
        <v>849</v>
      </c>
      <c r="S672" t="s">
        <v>71</v>
      </c>
    </row>
    <row r="673" spans="1:19" x14ac:dyDescent="0.25">
      <c r="A673" s="70" t="str">
        <f>extraction!$C$20</f>
        <v>250128S04_Mu_Batch_31_Tube_04</v>
      </c>
      <c r="B673" s="70" t="str">
        <f>extraction!$D$20</f>
        <v>250128S04_Mu</v>
      </c>
      <c r="C673" s="127" t="s">
        <v>155</v>
      </c>
      <c r="D673" s="70" t="s">
        <v>87</v>
      </c>
      <c r="E673" s="70" t="s">
        <v>77</v>
      </c>
      <c r="F673" s="70" t="str">
        <f t="shared" si="14"/>
        <v>250128S04_Mu_d15N_3_Gly</v>
      </c>
      <c r="G673" s="125" t="s">
        <v>876</v>
      </c>
      <c r="H673" s="70">
        <v>3</v>
      </c>
      <c r="I673" s="122">
        <v>9</v>
      </c>
      <c r="J673" s="70" t="s">
        <v>76</v>
      </c>
      <c r="K673" s="70" t="s">
        <v>736</v>
      </c>
      <c r="R673" t="s">
        <v>849</v>
      </c>
      <c r="S673" t="s">
        <v>71</v>
      </c>
    </row>
    <row r="674" spans="1:19" x14ac:dyDescent="0.25">
      <c r="A674" s="70" t="str">
        <f>extraction!$C$20</f>
        <v>250128S04_Mu_Batch_31_Tube_04</v>
      </c>
      <c r="B674" s="70" t="str">
        <f>extraction!$D$20</f>
        <v>250128S04_Mu</v>
      </c>
      <c r="C674" t="s">
        <v>739</v>
      </c>
      <c r="D674" s="70" t="s">
        <v>850</v>
      </c>
      <c r="E674" s="70" t="s">
        <v>77</v>
      </c>
      <c r="F674" s="70" t="str">
        <f t="shared" si="14"/>
        <v>250128S04_Mu_d15N_3_Ile</v>
      </c>
      <c r="G674" s="125" t="s">
        <v>876</v>
      </c>
      <c r="H674" s="70">
        <v>3</v>
      </c>
      <c r="I674" s="122">
        <v>3.09</v>
      </c>
      <c r="J674" s="70" t="s">
        <v>76</v>
      </c>
      <c r="K674" s="70" t="s">
        <v>736</v>
      </c>
      <c r="R674" t="s">
        <v>849</v>
      </c>
      <c r="S674" t="s">
        <v>71</v>
      </c>
    </row>
    <row r="675" spans="1:19" x14ac:dyDescent="0.25">
      <c r="A675" s="70" t="str">
        <f>extraction!$C$20</f>
        <v>250128S04_Mu_Batch_31_Tube_04</v>
      </c>
      <c r="B675" s="70" t="str">
        <f>extraction!$D$20</f>
        <v>250128S04_Mu</v>
      </c>
      <c r="C675" t="s">
        <v>740</v>
      </c>
      <c r="D675" s="70" t="s">
        <v>88</v>
      </c>
      <c r="E675" s="70" t="s">
        <v>77</v>
      </c>
      <c r="F675" s="70" t="str">
        <f t="shared" si="14"/>
        <v>250128S04_Mu_d15N_3_Leu</v>
      </c>
      <c r="G675" s="125" t="s">
        <v>876</v>
      </c>
      <c r="H675" s="70">
        <v>3</v>
      </c>
      <c r="I675" s="122">
        <v>7.01</v>
      </c>
      <c r="J675" s="70" t="s">
        <v>76</v>
      </c>
      <c r="K675" s="70" t="s">
        <v>736</v>
      </c>
      <c r="R675" t="s">
        <v>849</v>
      </c>
      <c r="S675" t="s">
        <v>71</v>
      </c>
    </row>
    <row r="676" spans="1:19" x14ac:dyDescent="0.25">
      <c r="A676" s="70" t="str">
        <f>extraction!$C$20</f>
        <v>250128S04_Mu_Batch_31_Tube_04</v>
      </c>
      <c r="B676" s="70" t="str">
        <f>extraction!$D$20</f>
        <v>250128S04_Mu</v>
      </c>
      <c r="C676" t="s">
        <v>741</v>
      </c>
      <c r="D676" s="70" t="s">
        <v>89</v>
      </c>
      <c r="E676" s="70" t="s">
        <v>77</v>
      </c>
      <c r="F676" s="70" t="str">
        <f t="shared" si="14"/>
        <v>250128S04_Mu_d15N_3_Lys</v>
      </c>
      <c r="G676" s="125" t="s">
        <v>876</v>
      </c>
      <c r="H676" s="70">
        <v>3</v>
      </c>
      <c r="I676" s="122">
        <v>4.2</v>
      </c>
      <c r="J676" s="70" t="s">
        <v>76</v>
      </c>
      <c r="K676" s="70" t="s">
        <v>736</v>
      </c>
      <c r="R676" t="s">
        <v>849</v>
      </c>
      <c r="S676" t="s">
        <v>71</v>
      </c>
    </row>
    <row r="677" spans="1:19" x14ac:dyDescent="0.25">
      <c r="A677" s="70" t="str">
        <f>extraction!$C$20</f>
        <v>250128S04_Mu_Batch_31_Tube_04</v>
      </c>
      <c r="B677" s="70" t="str">
        <f>extraction!$D$20</f>
        <v>250128S04_Mu</v>
      </c>
      <c r="C677" t="s">
        <v>742</v>
      </c>
      <c r="D677" s="70" t="s">
        <v>852</v>
      </c>
      <c r="E677" s="70" t="s">
        <v>77</v>
      </c>
      <c r="F677" s="70" t="str">
        <f t="shared" si="14"/>
        <v>250128S04_Mu_d15N_3_NLeu</v>
      </c>
      <c r="G677" s="125" t="s">
        <v>876</v>
      </c>
      <c r="H677" s="70">
        <v>3</v>
      </c>
      <c r="I677" s="122"/>
      <c r="J677" s="70" t="s">
        <v>76</v>
      </c>
      <c r="K677" s="70" t="s">
        <v>736</v>
      </c>
      <c r="R677" t="s">
        <v>849</v>
      </c>
      <c r="S677" t="s">
        <v>71</v>
      </c>
    </row>
    <row r="678" spans="1:19" x14ac:dyDescent="0.25">
      <c r="A678" s="70" t="str">
        <f>extraction!$C$20</f>
        <v>250128S04_Mu_Batch_31_Tube_04</v>
      </c>
      <c r="B678" s="70" t="str">
        <f>extraction!$D$20</f>
        <v>250128S04_Mu</v>
      </c>
      <c r="C678" t="s">
        <v>743</v>
      </c>
      <c r="D678" s="70" t="s">
        <v>90</v>
      </c>
      <c r="E678" s="70" t="s">
        <v>77</v>
      </c>
      <c r="F678" s="70" t="str">
        <f t="shared" si="14"/>
        <v>250128S04_Mu_d15N_3_Phe</v>
      </c>
      <c r="G678" s="125" t="s">
        <v>876</v>
      </c>
      <c r="H678" s="70">
        <v>3</v>
      </c>
      <c r="I678" s="122">
        <v>4.42</v>
      </c>
      <c r="J678" s="70" t="s">
        <v>76</v>
      </c>
      <c r="K678" s="70" t="s">
        <v>736</v>
      </c>
      <c r="R678" t="s">
        <v>849</v>
      </c>
      <c r="S678" t="s">
        <v>71</v>
      </c>
    </row>
    <row r="679" spans="1:19" x14ac:dyDescent="0.25">
      <c r="A679" s="70" t="str">
        <f>extraction!$C$20</f>
        <v>250128S04_Mu_Batch_31_Tube_04</v>
      </c>
      <c r="B679" s="70" t="str">
        <f>extraction!$D$20</f>
        <v>250128S04_Mu</v>
      </c>
      <c r="C679" t="s">
        <v>744</v>
      </c>
      <c r="D679" s="70" t="s">
        <v>91</v>
      </c>
      <c r="E679" s="70" t="s">
        <v>77</v>
      </c>
      <c r="F679" s="70" t="str">
        <f t="shared" si="14"/>
        <v>250128S04_Mu_d15N_3_Pro</v>
      </c>
      <c r="G679" s="125" t="s">
        <v>876</v>
      </c>
      <c r="H679" s="70">
        <v>3</v>
      </c>
      <c r="I679" s="122">
        <v>9.92</v>
      </c>
      <c r="J679" s="70" t="s">
        <v>76</v>
      </c>
      <c r="K679" s="70" t="s">
        <v>736</v>
      </c>
      <c r="R679" t="s">
        <v>849</v>
      </c>
      <c r="S679" t="s">
        <v>71</v>
      </c>
    </row>
    <row r="680" spans="1:19" x14ac:dyDescent="0.25">
      <c r="A680" s="70" t="str">
        <f>extraction!$C$20</f>
        <v>250128S04_Mu_Batch_31_Tube_04</v>
      </c>
      <c r="B680" s="70" t="str">
        <f>extraction!$D$20</f>
        <v>250128S04_Mu</v>
      </c>
      <c r="C680" t="s">
        <v>745</v>
      </c>
      <c r="D680" s="70" t="s">
        <v>92</v>
      </c>
      <c r="E680" s="70" t="s">
        <v>77</v>
      </c>
      <c r="F680" s="70" t="str">
        <f t="shared" si="14"/>
        <v>250128S04_Mu_d15N_3_Ser</v>
      </c>
      <c r="G680" s="125" t="s">
        <v>876</v>
      </c>
      <c r="H680" s="70">
        <v>3</v>
      </c>
      <c r="I680" s="122">
        <v>3.77</v>
      </c>
      <c r="J680" s="70" t="s">
        <v>76</v>
      </c>
      <c r="K680" s="70" t="s">
        <v>736</v>
      </c>
      <c r="R680" t="s">
        <v>849</v>
      </c>
      <c r="S680" t="s">
        <v>71</v>
      </c>
    </row>
    <row r="681" spans="1:19" x14ac:dyDescent="0.25">
      <c r="A681" s="70" t="str">
        <f>extraction!$C$20</f>
        <v>250128S04_Mu_Batch_31_Tube_04</v>
      </c>
      <c r="B681" s="70" t="str">
        <f>extraction!$D$20</f>
        <v>250128S04_Mu</v>
      </c>
      <c r="C681" t="s">
        <v>746</v>
      </c>
      <c r="D681" s="70" t="s">
        <v>93</v>
      </c>
      <c r="E681" s="70" t="s">
        <v>77</v>
      </c>
      <c r="F681" s="70" t="str">
        <f t="shared" si="14"/>
        <v>250128S04_Mu_d15N_3_Thr</v>
      </c>
      <c r="G681" s="125" t="s">
        <v>876</v>
      </c>
      <c r="H681" s="70">
        <v>3</v>
      </c>
      <c r="I681" s="122">
        <v>-1.38</v>
      </c>
      <c r="J681" s="70" t="s">
        <v>76</v>
      </c>
      <c r="K681" s="70" t="s">
        <v>736</v>
      </c>
      <c r="R681" t="s">
        <v>849</v>
      </c>
      <c r="S681" t="s">
        <v>71</v>
      </c>
    </row>
    <row r="682" spans="1:19" x14ac:dyDescent="0.25">
      <c r="A682" s="70" t="str">
        <f>extraction!$C$20</f>
        <v>250128S04_Mu_Batch_31_Tube_04</v>
      </c>
      <c r="B682" s="70" t="str">
        <f>extraction!$D$20</f>
        <v>250128S04_Mu</v>
      </c>
      <c r="C682" t="s">
        <v>747</v>
      </c>
      <c r="D682" s="70" t="s">
        <v>94</v>
      </c>
      <c r="E682" s="70" t="s">
        <v>77</v>
      </c>
      <c r="F682" s="70" t="str">
        <f t="shared" si="14"/>
        <v>250128S04_Mu_d15N_3_Tyr</v>
      </c>
      <c r="G682" s="125" t="s">
        <v>876</v>
      </c>
      <c r="H682" s="70">
        <v>3</v>
      </c>
      <c r="I682" s="122"/>
      <c r="J682" s="70" t="s">
        <v>76</v>
      </c>
      <c r="K682" s="70" t="s">
        <v>736</v>
      </c>
      <c r="R682" t="s">
        <v>849</v>
      </c>
      <c r="S682" t="s">
        <v>71</v>
      </c>
    </row>
    <row r="683" spans="1:19" x14ac:dyDescent="0.25">
      <c r="A683" s="70" t="str">
        <f>extraction!$C$20</f>
        <v>250128S04_Mu_Batch_31_Tube_04</v>
      </c>
      <c r="B683" s="70" t="str">
        <f>extraction!$D$20</f>
        <v>250128S04_Mu</v>
      </c>
      <c r="C683" t="s">
        <v>774</v>
      </c>
      <c r="D683" s="70" t="s">
        <v>95</v>
      </c>
      <c r="E683" s="70" t="s">
        <v>77</v>
      </c>
      <c r="F683" s="70" t="str">
        <f t="shared" si="14"/>
        <v>250128S04_Mu_d15N_3_Val</v>
      </c>
      <c r="G683" s="125" t="s">
        <v>876</v>
      </c>
      <c r="H683" s="70">
        <v>3</v>
      </c>
      <c r="I683" s="122"/>
      <c r="J683" s="70" t="s">
        <v>76</v>
      </c>
      <c r="K683" s="70" t="s">
        <v>736</v>
      </c>
      <c r="R683" t="s">
        <v>849</v>
      </c>
      <c r="S683" t="s">
        <v>71</v>
      </c>
    </row>
    <row r="684" spans="1:19" x14ac:dyDescent="0.25">
      <c r="A684" s="70" t="str">
        <f>extraction!$C$20</f>
        <v>250128S04_Mu_Batch_31_Tube_04</v>
      </c>
      <c r="B684" s="70" t="str">
        <f>extraction!$D$20</f>
        <v>250128S04_Mu</v>
      </c>
      <c r="C684" t="s">
        <v>734</v>
      </c>
      <c r="D684" s="70" t="s">
        <v>84</v>
      </c>
      <c r="E684" s="70" t="s">
        <v>78</v>
      </c>
      <c r="F684" s="70" t="str">
        <f t="shared" si="14"/>
        <v>250128S04_Mu_area_3_Ala</v>
      </c>
      <c r="G684" s="125" t="s">
        <v>876</v>
      </c>
      <c r="H684" s="70">
        <v>3</v>
      </c>
      <c r="I684" s="122">
        <v>0.7</v>
      </c>
      <c r="K684" s="70" t="s">
        <v>736</v>
      </c>
      <c r="R684" t="s">
        <v>849</v>
      </c>
      <c r="S684" t="s">
        <v>71</v>
      </c>
    </row>
    <row r="685" spans="1:19" x14ac:dyDescent="0.25">
      <c r="A685" s="70" t="str">
        <f>extraction!$C$20</f>
        <v>250128S04_Mu_Batch_31_Tube_04</v>
      </c>
      <c r="B685" s="70" t="str">
        <f>extraction!$D$20</f>
        <v>250128S04_Mu</v>
      </c>
      <c r="C685" t="s">
        <v>738</v>
      </c>
      <c r="D685" s="70" t="s">
        <v>85</v>
      </c>
      <c r="E685" s="70" t="s">
        <v>78</v>
      </c>
      <c r="F685" s="70" t="str">
        <f t="shared" si="14"/>
        <v>250128S04_Mu_area_3_Asp</v>
      </c>
      <c r="G685" s="125" t="s">
        <v>876</v>
      </c>
      <c r="H685" s="70">
        <v>3</v>
      </c>
      <c r="I685" s="122">
        <v>9.7100000000000009</v>
      </c>
      <c r="K685" s="70" t="s">
        <v>736</v>
      </c>
      <c r="R685" t="s">
        <v>849</v>
      </c>
      <c r="S685" t="s">
        <v>71</v>
      </c>
    </row>
    <row r="686" spans="1:19" x14ac:dyDescent="0.25">
      <c r="A686" s="70" t="str">
        <f>extraction!$C$20</f>
        <v>250128S04_Mu_Batch_31_Tube_04</v>
      </c>
      <c r="B686" s="70" t="str">
        <f>extraction!$D$20</f>
        <v>250128S04_Mu</v>
      </c>
      <c r="C686" t="s">
        <v>851</v>
      </c>
      <c r="D686" s="70" t="s">
        <v>86</v>
      </c>
      <c r="E686" s="70" t="s">
        <v>78</v>
      </c>
      <c r="F686" s="70" t="str">
        <f t="shared" si="14"/>
        <v>250128S04_Mu_area_3_Glu</v>
      </c>
      <c r="G686" s="125" t="s">
        <v>876</v>
      </c>
      <c r="H686" s="70">
        <v>3</v>
      </c>
      <c r="I686" s="122">
        <v>8.93</v>
      </c>
      <c r="K686" s="70" t="s">
        <v>736</v>
      </c>
      <c r="R686" t="s">
        <v>849</v>
      </c>
      <c r="S686" t="s">
        <v>71</v>
      </c>
    </row>
    <row r="687" spans="1:19" x14ac:dyDescent="0.25">
      <c r="A687" s="70" t="str">
        <f>extraction!$C$20</f>
        <v>250128S04_Mu_Batch_31_Tube_04</v>
      </c>
      <c r="B687" s="70" t="str">
        <f>extraction!$D$20</f>
        <v>250128S04_Mu</v>
      </c>
      <c r="C687" s="127" t="s">
        <v>155</v>
      </c>
      <c r="D687" s="70" t="s">
        <v>87</v>
      </c>
      <c r="E687" s="70" t="s">
        <v>78</v>
      </c>
      <c r="F687" s="70" t="str">
        <f t="shared" si="14"/>
        <v>250128S04_Mu_area_3_Gly</v>
      </c>
      <c r="G687" s="125" t="s">
        <v>876</v>
      </c>
      <c r="H687" s="70">
        <v>3</v>
      </c>
      <c r="I687" s="122">
        <v>3.69</v>
      </c>
      <c r="K687" s="70" t="s">
        <v>736</v>
      </c>
      <c r="R687" t="s">
        <v>849</v>
      </c>
      <c r="S687" t="s">
        <v>71</v>
      </c>
    </row>
    <row r="688" spans="1:19" x14ac:dyDescent="0.25">
      <c r="A688" s="70" t="str">
        <f>extraction!$C$20</f>
        <v>250128S04_Mu_Batch_31_Tube_04</v>
      </c>
      <c r="B688" s="70" t="str">
        <f>extraction!$D$20</f>
        <v>250128S04_Mu</v>
      </c>
      <c r="C688" t="s">
        <v>739</v>
      </c>
      <c r="D688" s="70" t="s">
        <v>850</v>
      </c>
      <c r="E688" s="70" t="s">
        <v>78</v>
      </c>
      <c r="F688" s="70" t="str">
        <f t="shared" si="14"/>
        <v>250128S04_Mu_area_3_Ile</v>
      </c>
      <c r="G688" s="125" t="s">
        <v>876</v>
      </c>
      <c r="H688" s="70">
        <v>3</v>
      </c>
      <c r="I688" s="122">
        <v>0.81</v>
      </c>
      <c r="K688" s="70" t="s">
        <v>736</v>
      </c>
      <c r="R688" t="s">
        <v>849</v>
      </c>
      <c r="S688" t="s">
        <v>71</v>
      </c>
    </row>
    <row r="689" spans="1:19" x14ac:dyDescent="0.25">
      <c r="A689" s="70" t="str">
        <f>extraction!$C$20</f>
        <v>250128S04_Mu_Batch_31_Tube_04</v>
      </c>
      <c r="B689" s="70" t="str">
        <f>extraction!$D$20</f>
        <v>250128S04_Mu</v>
      </c>
      <c r="C689" t="s">
        <v>740</v>
      </c>
      <c r="D689" s="70" t="s">
        <v>88</v>
      </c>
      <c r="E689" s="70" t="s">
        <v>78</v>
      </c>
      <c r="F689" s="70" t="str">
        <f t="shared" si="14"/>
        <v>250128S04_Mu_area_3_Leu</v>
      </c>
      <c r="G689" s="125" t="s">
        <v>876</v>
      </c>
      <c r="H689" s="70">
        <v>3</v>
      </c>
      <c r="I689" s="122">
        <v>3.14</v>
      </c>
      <c r="K689" s="70" t="s">
        <v>736</v>
      </c>
      <c r="R689" t="s">
        <v>849</v>
      </c>
      <c r="S689" t="s">
        <v>71</v>
      </c>
    </row>
    <row r="690" spans="1:19" x14ac:dyDescent="0.25">
      <c r="A690" s="70" t="str">
        <f>extraction!$C$20</f>
        <v>250128S04_Mu_Batch_31_Tube_04</v>
      </c>
      <c r="B690" s="70" t="str">
        <f>extraction!$D$20</f>
        <v>250128S04_Mu</v>
      </c>
      <c r="C690" t="s">
        <v>741</v>
      </c>
      <c r="D690" s="70" t="s">
        <v>89</v>
      </c>
      <c r="E690" s="70" t="s">
        <v>78</v>
      </c>
      <c r="F690" s="70" t="str">
        <f t="shared" si="14"/>
        <v>250128S04_Mu_area_3_Lys</v>
      </c>
      <c r="G690" s="125" t="s">
        <v>876</v>
      </c>
      <c r="H690" s="70">
        <v>3</v>
      </c>
      <c r="I690" s="122">
        <v>5.94</v>
      </c>
      <c r="K690" s="70" t="s">
        <v>736</v>
      </c>
      <c r="R690" t="s">
        <v>849</v>
      </c>
      <c r="S690" t="s">
        <v>71</v>
      </c>
    </row>
    <row r="691" spans="1:19" x14ac:dyDescent="0.25">
      <c r="A691" s="70" t="str">
        <f>extraction!$C$20</f>
        <v>250128S04_Mu_Batch_31_Tube_04</v>
      </c>
      <c r="B691" s="70" t="str">
        <f>extraction!$D$20</f>
        <v>250128S04_Mu</v>
      </c>
      <c r="C691" t="s">
        <v>742</v>
      </c>
      <c r="D691" s="70" t="s">
        <v>852</v>
      </c>
      <c r="E691" s="70" t="s">
        <v>78</v>
      </c>
      <c r="F691" s="70" t="str">
        <f t="shared" si="14"/>
        <v>250128S04_Mu_area_3_NLeu</v>
      </c>
      <c r="G691" s="125" t="s">
        <v>876</v>
      </c>
      <c r="H691" s="70">
        <v>3</v>
      </c>
      <c r="I691" s="122"/>
      <c r="K691" s="70" t="s">
        <v>736</v>
      </c>
      <c r="R691" t="s">
        <v>849</v>
      </c>
      <c r="S691" t="s">
        <v>71</v>
      </c>
    </row>
    <row r="692" spans="1:19" x14ac:dyDescent="0.25">
      <c r="A692" s="70" t="str">
        <f>extraction!$C$20</f>
        <v>250128S04_Mu_Batch_31_Tube_04</v>
      </c>
      <c r="B692" s="70" t="str">
        <f>extraction!$D$20</f>
        <v>250128S04_Mu</v>
      </c>
      <c r="C692" t="s">
        <v>743</v>
      </c>
      <c r="D692" s="70" t="s">
        <v>90</v>
      </c>
      <c r="E692" s="70" t="s">
        <v>78</v>
      </c>
      <c r="F692" s="70" t="str">
        <f t="shared" si="14"/>
        <v>250128S04_Mu_area_3_Phe</v>
      </c>
      <c r="G692" s="125" t="s">
        <v>876</v>
      </c>
      <c r="H692" s="70">
        <v>3</v>
      </c>
      <c r="I692" s="122">
        <v>1.71</v>
      </c>
      <c r="K692" s="70" t="s">
        <v>736</v>
      </c>
      <c r="R692" t="s">
        <v>849</v>
      </c>
      <c r="S692" t="s">
        <v>71</v>
      </c>
    </row>
    <row r="693" spans="1:19" x14ac:dyDescent="0.25">
      <c r="A693" s="70" t="str">
        <f>extraction!$C$20</f>
        <v>250128S04_Mu_Batch_31_Tube_04</v>
      </c>
      <c r="B693" s="70" t="str">
        <f>extraction!$D$20</f>
        <v>250128S04_Mu</v>
      </c>
      <c r="C693" t="s">
        <v>744</v>
      </c>
      <c r="D693" s="70" t="s">
        <v>91</v>
      </c>
      <c r="E693" s="70" t="s">
        <v>78</v>
      </c>
      <c r="F693" s="70" t="str">
        <f t="shared" si="14"/>
        <v>250128S04_Mu_area_3_Pro</v>
      </c>
      <c r="G693" s="125" t="s">
        <v>876</v>
      </c>
      <c r="H693" s="70">
        <v>3</v>
      </c>
      <c r="I693" s="122">
        <v>3.66</v>
      </c>
      <c r="K693" s="70" t="s">
        <v>736</v>
      </c>
      <c r="R693" t="s">
        <v>849</v>
      </c>
      <c r="S693" t="s">
        <v>71</v>
      </c>
    </row>
    <row r="694" spans="1:19" x14ac:dyDescent="0.25">
      <c r="A694" s="70" t="str">
        <f>extraction!$C$20</f>
        <v>250128S04_Mu_Batch_31_Tube_04</v>
      </c>
      <c r="B694" s="70" t="str">
        <f>extraction!$D$20</f>
        <v>250128S04_Mu</v>
      </c>
      <c r="C694" t="s">
        <v>745</v>
      </c>
      <c r="D694" s="70" t="s">
        <v>92</v>
      </c>
      <c r="E694" s="70" t="s">
        <v>78</v>
      </c>
      <c r="F694" s="70" t="str">
        <f t="shared" si="14"/>
        <v>250128S04_Mu_area_3_Ser</v>
      </c>
      <c r="G694" s="125" t="s">
        <v>876</v>
      </c>
      <c r="H694" s="70">
        <v>3</v>
      </c>
      <c r="I694" s="122">
        <v>2.85</v>
      </c>
      <c r="K694" s="70" t="s">
        <v>736</v>
      </c>
      <c r="R694" t="s">
        <v>849</v>
      </c>
      <c r="S694" t="s">
        <v>71</v>
      </c>
    </row>
    <row r="695" spans="1:19" x14ac:dyDescent="0.25">
      <c r="A695" s="70" t="str">
        <f>extraction!$C$20</f>
        <v>250128S04_Mu_Batch_31_Tube_04</v>
      </c>
      <c r="B695" s="70" t="str">
        <f>extraction!$D$20</f>
        <v>250128S04_Mu</v>
      </c>
      <c r="C695" t="s">
        <v>746</v>
      </c>
      <c r="D695" s="70" t="s">
        <v>93</v>
      </c>
      <c r="E695" s="70" t="s">
        <v>78</v>
      </c>
      <c r="F695" s="70" t="str">
        <f t="shared" si="14"/>
        <v>250128S04_Mu_area_3_Thr</v>
      </c>
      <c r="G695" s="125" t="s">
        <v>876</v>
      </c>
      <c r="H695" s="70">
        <v>3</v>
      </c>
      <c r="I695" s="122">
        <v>2.44</v>
      </c>
      <c r="K695" s="70" t="s">
        <v>736</v>
      </c>
      <c r="R695" t="s">
        <v>849</v>
      </c>
      <c r="S695" t="s">
        <v>71</v>
      </c>
    </row>
    <row r="696" spans="1:19" x14ac:dyDescent="0.25">
      <c r="A696" s="70" t="str">
        <f>extraction!$C$20</f>
        <v>250128S04_Mu_Batch_31_Tube_04</v>
      </c>
      <c r="B696" s="70" t="str">
        <f>extraction!$D$20</f>
        <v>250128S04_Mu</v>
      </c>
      <c r="C696" t="s">
        <v>747</v>
      </c>
      <c r="D696" s="70" t="s">
        <v>94</v>
      </c>
      <c r="E696" s="70" t="s">
        <v>78</v>
      </c>
      <c r="F696" s="70" t="str">
        <f t="shared" si="14"/>
        <v>250128S04_Mu_area_3_Tyr</v>
      </c>
      <c r="G696" s="125" t="s">
        <v>876</v>
      </c>
      <c r="H696" s="70">
        <v>3</v>
      </c>
      <c r="I696" s="122"/>
      <c r="K696" s="70" t="s">
        <v>736</v>
      </c>
      <c r="R696" t="s">
        <v>849</v>
      </c>
      <c r="S696" t="s">
        <v>71</v>
      </c>
    </row>
    <row r="697" spans="1:19" x14ac:dyDescent="0.25">
      <c r="A697" s="70" t="str">
        <f>extraction!$C$20</f>
        <v>250128S04_Mu_Batch_31_Tube_04</v>
      </c>
      <c r="B697" s="70" t="str">
        <f>extraction!$D$20</f>
        <v>250128S04_Mu</v>
      </c>
      <c r="C697" t="s">
        <v>774</v>
      </c>
      <c r="D697" s="70" t="s">
        <v>95</v>
      </c>
      <c r="E697" s="70" t="s">
        <v>78</v>
      </c>
      <c r="F697" s="70" t="str">
        <f t="shared" si="14"/>
        <v>250128S04_Mu_area_3_Val</v>
      </c>
      <c r="G697" s="125" t="s">
        <v>876</v>
      </c>
      <c r="H697" s="70">
        <v>3</v>
      </c>
      <c r="I697" s="122"/>
      <c r="K697" s="70" t="s">
        <v>736</v>
      </c>
      <c r="R697" t="s">
        <v>849</v>
      </c>
      <c r="S697" t="s">
        <v>71</v>
      </c>
    </row>
    <row r="698" spans="1:19" x14ac:dyDescent="0.25">
      <c r="C698"/>
      <c r="G698" s="125"/>
    </row>
    <row r="699" spans="1:19" x14ac:dyDescent="0.25">
      <c r="A699" s="70" t="str">
        <f>extraction!$C$21</f>
        <v>250129S03_Mu_Batch_32_Tube_03</v>
      </c>
      <c r="B699" s="70" t="str">
        <f>extraction!$D$21</f>
        <v>250129S03_Mu</v>
      </c>
      <c r="C699" t="s">
        <v>734</v>
      </c>
      <c r="D699" s="70" t="s">
        <v>84</v>
      </c>
      <c r="E699" s="70" t="s">
        <v>77</v>
      </c>
      <c r="F699" s="70" t="str">
        <f t="shared" si="9"/>
        <v>250129S03_Mu_d15N_1_Ala</v>
      </c>
      <c r="G699" s="125" t="s">
        <v>855</v>
      </c>
      <c r="H699" s="70">
        <v>1</v>
      </c>
      <c r="I699" s="122">
        <v>14.443173610000001</v>
      </c>
      <c r="J699" s="70" t="s">
        <v>76</v>
      </c>
      <c r="K699" s="70" t="s">
        <v>736</v>
      </c>
      <c r="R699" t="s">
        <v>849</v>
      </c>
      <c r="S699" t="s">
        <v>71</v>
      </c>
    </row>
    <row r="700" spans="1:19" x14ac:dyDescent="0.25">
      <c r="A700" s="70" t="str">
        <f>extraction!$C$21</f>
        <v>250129S03_Mu_Batch_32_Tube_03</v>
      </c>
      <c r="B700" s="70" t="str">
        <f>extraction!$D$21</f>
        <v>250129S03_Mu</v>
      </c>
      <c r="C700" t="s">
        <v>738</v>
      </c>
      <c r="D700" s="70" t="s">
        <v>85</v>
      </c>
      <c r="E700" s="70" t="s">
        <v>77</v>
      </c>
      <c r="F700" s="70" t="str">
        <f t="shared" ref="F700:F728" si="15">B700&amp;"_"&amp;LEFT(E700,4)&amp;"_"&amp;H700&amp;"_"&amp;D700</f>
        <v>250129S03_Mu_d15N_1_Asp</v>
      </c>
      <c r="G700" s="125" t="s">
        <v>855</v>
      </c>
      <c r="H700" s="70">
        <v>1</v>
      </c>
      <c r="I700" s="122">
        <v>9.0909998089999995</v>
      </c>
      <c r="J700" s="70" t="s">
        <v>76</v>
      </c>
      <c r="K700" s="70" t="s">
        <v>736</v>
      </c>
      <c r="R700" t="s">
        <v>849</v>
      </c>
      <c r="S700" t="s">
        <v>71</v>
      </c>
    </row>
    <row r="701" spans="1:19" x14ac:dyDescent="0.25">
      <c r="A701" s="70" t="str">
        <f>extraction!$C$21</f>
        <v>250129S03_Mu_Batch_32_Tube_03</v>
      </c>
      <c r="B701" s="70" t="str">
        <f>extraction!$D$21</f>
        <v>250129S03_Mu</v>
      </c>
      <c r="C701" t="s">
        <v>851</v>
      </c>
      <c r="D701" s="70" t="s">
        <v>86</v>
      </c>
      <c r="E701" s="70" t="s">
        <v>77</v>
      </c>
      <c r="F701" s="70" t="str">
        <f t="shared" si="15"/>
        <v>250129S03_Mu_d15N_1_Glu</v>
      </c>
      <c r="G701" s="125" t="s">
        <v>855</v>
      </c>
      <c r="H701" s="70">
        <v>1</v>
      </c>
      <c r="I701" s="122">
        <v>11.48333527</v>
      </c>
      <c r="J701" s="70" t="s">
        <v>76</v>
      </c>
      <c r="K701" s="70" t="s">
        <v>736</v>
      </c>
      <c r="R701" t="s">
        <v>849</v>
      </c>
      <c r="S701" t="s">
        <v>71</v>
      </c>
    </row>
    <row r="702" spans="1:19" x14ac:dyDescent="0.25">
      <c r="A702" s="70" t="str">
        <f>extraction!$C$21</f>
        <v>250129S03_Mu_Batch_32_Tube_03</v>
      </c>
      <c r="B702" s="70" t="str">
        <f>extraction!$D$21</f>
        <v>250129S03_Mu</v>
      </c>
      <c r="C702" s="127" t="s">
        <v>155</v>
      </c>
      <c r="D702" s="70" t="s">
        <v>87</v>
      </c>
      <c r="E702" s="70" t="s">
        <v>77</v>
      </c>
      <c r="F702" s="70" t="str">
        <f t="shared" si="15"/>
        <v>250129S03_Mu_d15N_1_Gly</v>
      </c>
      <c r="G702" s="125" t="s">
        <v>855</v>
      </c>
      <c r="H702" s="70">
        <v>1</v>
      </c>
      <c r="I702" s="122">
        <v>8.750097019</v>
      </c>
      <c r="J702" s="70" t="s">
        <v>76</v>
      </c>
      <c r="K702" s="70" t="s">
        <v>736</v>
      </c>
      <c r="R702" t="s">
        <v>849</v>
      </c>
      <c r="S702" t="s">
        <v>71</v>
      </c>
    </row>
    <row r="703" spans="1:19" x14ac:dyDescent="0.25">
      <c r="A703" s="70" t="str">
        <f>extraction!$C$21</f>
        <v>250129S03_Mu_Batch_32_Tube_03</v>
      </c>
      <c r="B703" s="70" t="str">
        <f>extraction!$D$21</f>
        <v>250129S03_Mu</v>
      </c>
      <c r="C703" t="s">
        <v>739</v>
      </c>
      <c r="D703" s="70" t="s">
        <v>850</v>
      </c>
      <c r="E703" s="70" t="s">
        <v>77</v>
      </c>
      <c r="F703" s="70" t="str">
        <f t="shared" si="15"/>
        <v>250129S03_Mu_d15N_1_Ile</v>
      </c>
      <c r="G703" s="125" t="s">
        <v>855</v>
      </c>
      <c r="H703" s="70">
        <v>1</v>
      </c>
      <c r="I703" s="122">
        <v>6.9172431960000003</v>
      </c>
      <c r="J703" s="70" t="s">
        <v>76</v>
      </c>
      <c r="K703" s="70" t="s">
        <v>736</v>
      </c>
      <c r="R703" t="s">
        <v>849</v>
      </c>
      <c r="S703" t="s">
        <v>71</v>
      </c>
    </row>
    <row r="704" spans="1:19" x14ac:dyDescent="0.25">
      <c r="A704" s="70" t="str">
        <f>extraction!$C$21</f>
        <v>250129S03_Mu_Batch_32_Tube_03</v>
      </c>
      <c r="B704" s="70" t="str">
        <f>extraction!$D$21</f>
        <v>250129S03_Mu</v>
      </c>
      <c r="C704" t="s">
        <v>740</v>
      </c>
      <c r="D704" s="70" t="s">
        <v>88</v>
      </c>
      <c r="E704" s="70" t="s">
        <v>77</v>
      </c>
      <c r="F704" s="70" t="str">
        <f t="shared" si="15"/>
        <v>250129S03_Mu_d15N_1_Leu</v>
      </c>
      <c r="G704" s="125" t="s">
        <v>855</v>
      </c>
      <c r="H704" s="70">
        <v>1</v>
      </c>
      <c r="I704" s="122">
        <v>7.5499186680000001</v>
      </c>
      <c r="J704" s="70" t="s">
        <v>76</v>
      </c>
      <c r="K704" s="70" t="s">
        <v>736</v>
      </c>
      <c r="R704" t="s">
        <v>849</v>
      </c>
      <c r="S704" t="s">
        <v>71</v>
      </c>
    </row>
    <row r="705" spans="1:19" x14ac:dyDescent="0.25">
      <c r="A705" s="70" t="str">
        <f>extraction!$C$21</f>
        <v>250129S03_Mu_Batch_32_Tube_03</v>
      </c>
      <c r="B705" s="70" t="str">
        <f>extraction!$D$21</f>
        <v>250129S03_Mu</v>
      </c>
      <c r="C705" t="s">
        <v>741</v>
      </c>
      <c r="D705" s="70" t="s">
        <v>89</v>
      </c>
      <c r="E705" s="70" t="s">
        <v>77</v>
      </c>
      <c r="F705" s="70" t="str">
        <f t="shared" si="15"/>
        <v>250129S03_Mu_d15N_1_Lys</v>
      </c>
      <c r="G705" s="125" t="s">
        <v>855</v>
      </c>
      <c r="H705" s="70">
        <v>1</v>
      </c>
      <c r="I705" s="122">
        <v>3.288633795</v>
      </c>
      <c r="J705" s="70" t="s">
        <v>76</v>
      </c>
      <c r="K705" s="70" t="s">
        <v>736</v>
      </c>
      <c r="R705" t="s">
        <v>849</v>
      </c>
      <c r="S705" t="s">
        <v>71</v>
      </c>
    </row>
    <row r="706" spans="1:19" x14ac:dyDescent="0.25">
      <c r="A706" s="70" t="str">
        <f>extraction!$C$21</f>
        <v>250129S03_Mu_Batch_32_Tube_03</v>
      </c>
      <c r="B706" s="70" t="str">
        <f>extraction!$D$21</f>
        <v>250129S03_Mu</v>
      </c>
      <c r="C706" t="s">
        <v>742</v>
      </c>
      <c r="D706" s="70" t="s">
        <v>852</v>
      </c>
      <c r="E706" s="70" t="s">
        <v>77</v>
      </c>
      <c r="F706" s="70" t="str">
        <f t="shared" si="15"/>
        <v>250129S03_Mu_d15N_1_NLeu</v>
      </c>
      <c r="G706" s="125" t="s">
        <v>855</v>
      </c>
      <c r="H706" s="70">
        <v>1</v>
      </c>
      <c r="I706" s="122">
        <v>-3.3770184009999999</v>
      </c>
      <c r="J706" s="70" t="s">
        <v>76</v>
      </c>
      <c r="K706" s="70" t="s">
        <v>736</v>
      </c>
      <c r="R706" t="s">
        <v>849</v>
      </c>
      <c r="S706" t="s">
        <v>71</v>
      </c>
    </row>
    <row r="707" spans="1:19" x14ac:dyDescent="0.25">
      <c r="A707" s="70" t="str">
        <f>extraction!$C$21</f>
        <v>250129S03_Mu_Batch_32_Tube_03</v>
      </c>
      <c r="B707" s="70" t="str">
        <f>extraction!$D$21</f>
        <v>250129S03_Mu</v>
      </c>
      <c r="C707" t="s">
        <v>743</v>
      </c>
      <c r="D707" s="70" t="s">
        <v>90</v>
      </c>
      <c r="E707" s="70" t="s">
        <v>77</v>
      </c>
      <c r="F707" s="70" t="str">
        <f t="shared" si="15"/>
        <v>250129S03_Mu_d15N_1_Phe</v>
      </c>
      <c r="G707" s="125" t="s">
        <v>855</v>
      </c>
      <c r="H707" s="70">
        <v>1</v>
      </c>
      <c r="I707" s="122">
        <v>4.0907580069999998</v>
      </c>
      <c r="J707" s="70" t="s">
        <v>76</v>
      </c>
      <c r="K707" s="70" t="s">
        <v>736</v>
      </c>
      <c r="R707" t="s">
        <v>849</v>
      </c>
      <c r="S707" t="s">
        <v>71</v>
      </c>
    </row>
    <row r="708" spans="1:19" x14ac:dyDescent="0.25">
      <c r="A708" s="70" t="str">
        <f>extraction!$C$21</f>
        <v>250129S03_Mu_Batch_32_Tube_03</v>
      </c>
      <c r="B708" s="70" t="str">
        <f>extraction!$D$21</f>
        <v>250129S03_Mu</v>
      </c>
      <c r="C708" t="s">
        <v>744</v>
      </c>
      <c r="D708" s="70" t="s">
        <v>91</v>
      </c>
      <c r="E708" s="70" t="s">
        <v>77</v>
      </c>
      <c r="F708" s="70" t="str">
        <f t="shared" si="15"/>
        <v>250129S03_Mu_d15N_1_Pro</v>
      </c>
      <c r="G708" s="125" t="s">
        <v>855</v>
      </c>
      <c r="H708" s="70">
        <v>1</v>
      </c>
      <c r="I708" s="122">
        <v>10.35033482</v>
      </c>
      <c r="J708" s="70" t="s">
        <v>76</v>
      </c>
      <c r="K708" s="70" t="s">
        <v>736</v>
      </c>
      <c r="R708" t="s">
        <v>849</v>
      </c>
      <c r="S708" t="s">
        <v>71</v>
      </c>
    </row>
    <row r="709" spans="1:19" x14ac:dyDescent="0.25">
      <c r="A709" s="70" t="str">
        <f>extraction!$C$21</f>
        <v>250129S03_Mu_Batch_32_Tube_03</v>
      </c>
      <c r="B709" s="70" t="str">
        <f>extraction!$D$21</f>
        <v>250129S03_Mu</v>
      </c>
      <c r="C709" t="s">
        <v>745</v>
      </c>
      <c r="D709" s="70" t="s">
        <v>92</v>
      </c>
      <c r="E709" s="70" t="s">
        <v>77</v>
      </c>
      <c r="F709" s="70" t="str">
        <f t="shared" si="15"/>
        <v>250129S03_Mu_d15N_1_Ser</v>
      </c>
      <c r="G709" s="125" t="s">
        <v>855</v>
      </c>
      <c r="H709" s="70">
        <v>1</v>
      </c>
      <c r="I709" s="122">
        <v>2.7010778100000001</v>
      </c>
      <c r="J709" s="70" t="s">
        <v>76</v>
      </c>
      <c r="K709" s="70" t="s">
        <v>736</v>
      </c>
      <c r="R709" t="s">
        <v>849</v>
      </c>
      <c r="S709" t="s">
        <v>71</v>
      </c>
    </row>
    <row r="710" spans="1:19" x14ac:dyDescent="0.25">
      <c r="A710" s="70" t="str">
        <f>extraction!$C$21</f>
        <v>250129S03_Mu_Batch_32_Tube_03</v>
      </c>
      <c r="B710" s="70" t="str">
        <f>extraction!$D$21</f>
        <v>250129S03_Mu</v>
      </c>
      <c r="C710" t="s">
        <v>746</v>
      </c>
      <c r="D710" s="70" t="s">
        <v>93</v>
      </c>
      <c r="E710" s="70" t="s">
        <v>77</v>
      </c>
      <c r="F710" s="70" t="str">
        <f t="shared" si="15"/>
        <v>250129S03_Mu_d15N_1_Thr</v>
      </c>
      <c r="G710" s="125" t="s">
        <v>855</v>
      </c>
      <c r="H710" s="70">
        <v>1</v>
      </c>
      <c r="I710" s="122">
        <v>-1.977311652</v>
      </c>
      <c r="J710" s="70" t="s">
        <v>76</v>
      </c>
      <c r="K710" s="70" t="s">
        <v>736</v>
      </c>
      <c r="R710" t="s">
        <v>849</v>
      </c>
      <c r="S710" t="s">
        <v>71</v>
      </c>
    </row>
    <row r="711" spans="1:19" x14ac:dyDescent="0.25">
      <c r="A711" s="70" t="str">
        <f>extraction!$C$21</f>
        <v>250129S03_Mu_Batch_32_Tube_03</v>
      </c>
      <c r="B711" s="70" t="str">
        <f>extraction!$D$21</f>
        <v>250129S03_Mu</v>
      </c>
      <c r="C711" t="s">
        <v>747</v>
      </c>
      <c r="D711" s="70" t="s">
        <v>94</v>
      </c>
      <c r="E711" s="70" t="s">
        <v>77</v>
      </c>
      <c r="F711" s="70" t="str">
        <f t="shared" si="15"/>
        <v>250129S03_Mu_d15N_1_Tyr</v>
      </c>
      <c r="G711" s="125" t="s">
        <v>855</v>
      </c>
      <c r="H711" s="70">
        <v>1</v>
      </c>
      <c r="I711" s="122"/>
      <c r="J711" s="70" t="s">
        <v>76</v>
      </c>
      <c r="K711" s="70" t="s">
        <v>736</v>
      </c>
      <c r="R711" t="s">
        <v>849</v>
      </c>
      <c r="S711" t="s">
        <v>71</v>
      </c>
    </row>
    <row r="712" spans="1:19" x14ac:dyDescent="0.25">
      <c r="A712" s="70" t="str">
        <f>extraction!$C$21</f>
        <v>250129S03_Mu_Batch_32_Tube_03</v>
      </c>
      <c r="B712" s="70" t="str">
        <f>extraction!$D$21</f>
        <v>250129S03_Mu</v>
      </c>
      <c r="C712" t="s">
        <v>774</v>
      </c>
      <c r="D712" s="70" t="s">
        <v>95</v>
      </c>
      <c r="E712" s="70" t="s">
        <v>77</v>
      </c>
      <c r="F712" s="70" t="str">
        <f t="shared" si="15"/>
        <v>250129S03_Mu_d15N_1_Val</v>
      </c>
      <c r="G712" s="125" t="s">
        <v>855</v>
      </c>
      <c r="H712" s="70">
        <v>1</v>
      </c>
      <c r="I712" s="122"/>
      <c r="J712" s="70" t="s">
        <v>76</v>
      </c>
      <c r="K712" s="70" t="s">
        <v>736</v>
      </c>
      <c r="R712" t="s">
        <v>849</v>
      </c>
      <c r="S712" t="s">
        <v>71</v>
      </c>
    </row>
    <row r="713" spans="1:19" x14ac:dyDescent="0.25">
      <c r="A713" s="70" t="str">
        <f>extraction!$C$21</f>
        <v>250129S03_Mu_Batch_32_Tube_03</v>
      </c>
      <c r="B713" s="70" t="str">
        <f>extraction!$D$21</f>
        <v>250129S03_Mu</v>
      </c>
      <c r="C713" t="s">
        <v>734</v>
      </c>
      <c r="D713" s="70" t="s">
        <v>84</v>
      </c>
      <c r="E713" s="70" t="s">
        <v>78</v>
      </c>
      <c r="F713" s="70" t="str">
        <f t="shared" si="15"/>
        <v>250129S03_Mu_area_1_Ala</v>
      </c>
      <c r="G713" s="125" t="s">
        <v>855</v>
      </c>
      <c r="H713" s="70">
        <v>1</v>
      </c>
      <c r="I713" s="122">
        <v>1.407</v>
      </c>
      <c r="K713" s="70" t="s">
        <v>736</v>
      </c>
      <c r="R713" t="s">
        <v>849</v>
      </c>
      <c r="S713" t="s">
        <v>71</v>
      </c>
    </row>
    <row r="714" spans="1:19" x14ac:dyDescent="0.25">
      <c r="A714" s="70" t="str">
        <f>extraction!$C$21</f>
        <v>250129S03_Mu_Batch_32_Tube_03</v>
      </c>
      <c r="B714" s="70" t="str">
        <f>extraction!$D$21</f>
        <v>250129S03_Mu</v>
      </c>
      <c r="C714" t="s">
        <v>738</v>
      </c>
      <c r="D714" s="70" t="s">
        <v>85</v>
      </c>
      <c r="E714" s="70" t="s">
        <v>78</v>
      </c>
      <c r="F714" s="70" t="str">
        <f t="shared" si="15"/>
        <v>250129S03_Mu_area_1_Asp</v>
      </c>
      <c r="G714" s="125" t="s">
        <v>855</v>
      </c>
      <c r="H714" s="70">
        <v>1</v>
      </c>
      <c r="I714" s="122">
        <v>3.8540000000000001</v>
      </c>
      <c r="K714" s="70" t="s">
        <v>736</v>
      </c>
      <c r="R714" t="s">
        <v>849</v>
      </c>
      <c r="S714" t="s">
        <v>71</v>
      </c>
    </row>
    <row r="715" spans="1:19" x14ac:dyDescent="0.25">
      <c r="A715" s="70" t="str">
        <f>extraction!$C$21</f>
        <v>250129S03_Mu_Batch_32_Tube_03</v>
      </c>
      <c r="B715" s="70" t="str">
        <f>extraction!$D$21</f>
        <v>250129S03_Mu</v>
      </c>
      <c r="C715" t="s">
        <v>851</v>
      </c>
      <c r="D715" s="70" t="s">
        <v>86</v>
      </c>
      <c r="E715" s="70" t="s">
        <v>78</v>
      </c>
      <c r="F715" s="70" t="str">
        <f t="shared" si="15"/>
        <v>250129S03_Mu_area_1_Glu</v>
      </c>
      <c r="G715" s="125" t="s">
        <v>855</v>
      </c>
      <c r="H715" s="70">
        <v>1</v>
      </c>
      <c r="I715" s="122">
        <v>3.34</v>
      </c>
      <c r="K715" s="70" t="s">
        <v>736</v>
      </c>
      <c r="R715" t="s">
        <v>849</v>
      </c>
      <c r="S715" t="s">
        <v>71</v>
      </c>
    </row>
    <row r="716" spans="1:19" x14ac:dyDescent="0.25">
      <c r="A716" s="70" t="str">
        <f>extraction!$C$21</f>
        <v>250129S03_Mu_Batch_32_Tube_03</v>
      </c>
      <c r="B716" s="70" t="str">
        <f>extraction!$D$21</f>
        <v>250129S03_Mu</v>
      </c>
      <c r="C716" s="127" t="s">
        <v>155</v>
      </c>
      <c r="D716" s="70" t="s">
        <v>87</v>
      </c>
      <c r="E716" s="70" t="s">
        <v>78</v>
      </c>
      <c r="F716" s="70" t="str">
        <f t="shared" si="15"/>
        <v>250129S03_Mu_area_1_Gly</v>
      </c>
      <c r="G716" s="125" t="s">
        <v>855</v>
      </c>
      <c r="H716" s="70">
        <v>1</v>
      </c>
      <c r="I716" s="122">
        <v>3.4380000000000002</v>
      </c>
      <c r="K716" s="70" t="s">
        <v>736</v>
      </c>
      <c r="R716" t="s">
        <v>849</v>
      </c>
      <c r="S716" t="s">
        <v>71</v>
      </c>
    </row>
    <row r="717" spans="1:19" x14ac:dyDescent="0.25">
      <c r="A717" s="70" t="str">
        <f>extraction!$C$21</f>
        <v>250129S03_Mu_Batch_32_Tube_03</v>
      </c>
      <c r="B717" s="70" t="str">
        <f>extraction!$D$21</f>
        <v>250129S03_Mu</v>
      </c>
      <c r="C717" t="s">
        <v>739</v>
      </c>
      <c r="D717" s="70" t="s">
        <v>850</v>
      </c>
      <c r="E717" s="70" t="s">
        <v>78</v>
      </c>
      <c r="F717" s="70" t="str">
        <f t="shared" si="15"/>
        <v>250129S03_Mu_area_1_Ile</v>
      </c>
      <c r="G717" s="125" t="s">
        <v>855</v>
      </c>
      <c r="H717" s="70">
        <v>1</v>
      </c>
      <c r="I717" s="122">
        <v>0.67700000000000005</v>
      </c>
      <c r="K717" s="70" t="s">
        <v>736</v>
      </c>
      <c r="R717" t="s">
        <v>849</v>
      </c>
      <c r="S717" t="s">
        <v>71</v>
      </c>
    </row>
    <row r="718" spans="1:19" x14ac:dyDescent="0.25">
      <c r="A718" s="70" t="str">
        <f>extraction!$C$21</f>
        <v>250129S03_Mu_Batch_32_Tube_03</v>
      </c>
      <c r="B718" s="70" t="str">
        <f>extraction!$D$21</f>
        <v>250129S03_Mu</v>
      </c>
      <c r="C718" t="s">
        <v>740</v>
      </c>
      <c r="D718" s="70" t="s">
        <v>88</v>
      </c>
      <c r="E718" s="70" t="s">
        <v>78</v>
      </c>
      <c r="F718" s="70" t="str">
        <f t="shared" si="15"/>
        <v>250129S03_Mu_area_1_Leu</v>
      </c>
      <c r="G718" s="125" t="s">
        <v>855</v>
      </c>
      <c r="H718" s="70">
        <v>1</v>
      </c>
      <c r="I718" s="122">
        <v>1.7629999999999999</v>
      </c>
      <c r="K718" s="70" t="s">
        <v>736</v>
      </c>
      <c r="R718" t="s">
        <v>849</v>
      </c>
      <c r="S718" t="s">
        <v>71</v>
      </c>
    </row>
    <row r="719" spans="1:19" x14ac:dyDescent="0.25">
      <c r="A719" s="70" t="str">
        <f>extraction!$C$21</f>
        <v>250129S03_Mu_Batch_32_Tube_03</v>
      </c>
      <c r="B719" s="70" t="str">
        <f>extraction!$D$21</f>
        <v>250129S03_Mu</v>
      </c>
      <c r="C719" t="s">
        <v>741</v>
      </c>
      <c r="D719" s="70" t="s">
        <v>89</v>
      </c>
      <c r="E719" s="70" t="s">
        <v>78</v>
      </c>
      <c r="F719" s="70" t="str">
        <f t="shared" si="15"/>
        <v>250129S03_Mu_area_1_Lys</v>
      </c>
      <c r="G719" s="125" t="s">
        <v>855</v>
      </c>
      <c r="H719" s="70">
        <v>1</v>
      </c>
      <c r="I719" s="122">
        <v>2.9660000000000002</v>
      </c>
      <c r="K719" s="70" t="s">
        <v>736</v>
      </c>
      <c r="R719" t="s">
        <v>849</v>
      </c>
      <c r="S719" t="s">
        <v>71</v>
      </c>
    </row>
    <row r="720" spans="1:19" x14ac:dyDescent="0.25">
      <c r="A720" s="70" t="str">
        <f>extraction!$C$21</f>
        <v>250129S03_Mu_Batch_32_Tube_03</v>
      </c>
      <c r="B720" s="70" t="str">
        <f>extraction!$D$21</f>
        <v>250129S03_Mu</v>
      </c>
      <c r="C720" t="s">
        <v>742</v>
      </c>
      <c r="D720" s="70" t="s">
        <v>852</v>
      </c>
      <c r="E720" s="70" t="s">
        <v>78</v>
      </c>
      <c r="F720" s="70" t="str">
        <f t="shared" si="15"/>
        <v>250129S03_Mu_area_1_NLeu</v>
      </c>
      <c r="G720" s="125" t="s">
        <v>855</v>
      </c>
      <c r="H720" s="70">
        <v>1</v>
      </c>
      <c r="I720" s="122">
        <v>39.942</v>
      </c>
      <c r="K720" s="70" t="s">
        <v>736</v>
      </c>
      <c r="R720" t="s">
        <v>849</v>
      </c>
      <c r="S720" t="s">
        <v>71</v>
      </c>
    </row>
    <row r="721" spans="1:19" x14ac:dyDescent="0.25">
      <c r="A721" s="70" t="str">
        <f>extraction!$C$21</f>
        <v>250129S03_Mu_Batch_32_Tube_03</v>
      </c>
      <c r="B721" s="70" t="str">
        <f>extraction!$D$21</f>
        <v>250129S03_Mu</v>
      </c>
      <c r="C721" t="s">
        <v>743</v>
      </c>
      <c r="D721" s="70" t="s">
        <v>90</v>
      </c>
      <c r="E721" s="70" t="s">
        <v>78</v>
      </c>
      <c r="F721" s="70" t="str">
        <f t="shared" si="15"/>
        <v>250129S03_Mu_area_1_Phe</v>
      </c>
      <c r="G721" s="125" t="s">
        <v>855</v>
      </c>
      <c r="H721" s="70">
        <v>1</v>
      </c>
      <c r="I721" s="122">
        <v>0.748</v>
      </c>
      <c r="K721" s="70" t="s">
        <v>736</v>
      </c>
      <c r="R721" t="s">
        <v>849</v>
      </c>
      <c r="S721" t="s">
        <v>71</v>
      </c>
    </row>
    <row r="722" spans="1:19" x14ac:dyDescent="0.25">
      <c r="A722" s="70" t="str">
        <f>extraction!$C$21</f>
        <v>250129S03_Mu_Batch_32_Tube_03</v>
      </c>
      <c r="B722" s="70" t="str">
        <f>extraction!$D$21</f>
        <v>250129S03_Mu</v>
      </c>
      <c r="C722" t="s">
        <v>744</v>
      </c>
      <c r="D722" s="70" t="s">
        <v>91</v>
      </c>
      <c r="E722" s="70" t="s">
        <v>78</v>
      </c>
      <c r="F722" s="70" t="str">
        <f t="shared" si="15"/>
        <v>250129S03_Mu_area_1_Pro</v>
      </c>
      <c r="G722" s="125" t="s">
        <v>855</v>
      </c>
      <c r="H722" s="70">
        <v>1</v>
      </c>
      <c r="I722" s="122">
        <v>1.9059999999999999</v>
      </c>
      <c r="K722" s="70" t="s">
        <v>736</v>
      </c>
      <c r="R722" t="s">
        <v>849</v>
      </c>
      <c r="S722" t="s">
        <v>71</v>
      </c>
    </row>
    <row r="723" spans="1:19" x14ac:dyDescent="0.25">
      <c r="A723" s="70" t="str">
        <f>extraction!$C$21</f>
        <v>250129S03_Mu_Batch_32_Tube_03</v>
      </c>
      <c r="B723" s="70" t="str">
        <f>extraction!$D$21</f>
        <v>250129S03_Mu</v>
      </c>
      <c r="C723" t="s">
        <v>745</v>
      </c>
      <c r="D723" s="70" t="s">
        <v>92</v>
      </c>
      <c r="E723" s="70" t="s">
        <v>78</v>
      </c>
      <c r="F723" s="70" t="str">
        <f t="shared" si="15"/>
        <v>250129S03_Mu_area_1_Ser</v>
      </c>
      <c r="G723" s="125" t="s">
        <v>855</v>
      </c>
      <c r="H723" s="70">
        <v>1</v>
      </c>
      <c r="I723" s="122">
        <v>1.4630000000000001</v>
      </c>
      <c r="K723" s="70" t="s">
        <v>736</v>
      </c>
      <c r="R723" t="s">
        <v>849</v>
      </c>
      <c r="S723" t="s">
        <v>71</v>
      </c>
    </row>
    <row r="724" spans="1:19" x14ac:dyDescent="0.25">
      <c r="A724" s="70" t="str">
        <f>extraction!$C$21</f>
        <v>250129S03_Mu_Batch_32_Tube_03</v>
      </c>
      <c r="B724" s="70" t="str">
        <f>extraction!$D$21</f>
        <v>250129S03_Mu</v>
      </c>
      <c r="C724" t="s">
        <v>746</v>
      </c>
      <c r="D724" s="70" t="s">
        <v>93</v>
      </c>
      <c r="E724" s="70" t="s">
        <v>78</v>
      </c>
      <c r="F724" s="70" t="str">
        <f t="shared" si="15"/>
        <v>250129S03_Mu_area_1_Thr</v>
      </c>
      <c r="G724" s="125" t="s">
        <v>855</v>
      </c>
      <c r="H724" s="70">
        <v>1</v>
      </c>
      <c r="I724" s="122">
        <v>1.452</v>
      </c>
      <c r="K724" s="70" t="s">
        <v>736</v>
      </c>
      <c r="R724" t="s">
        <v>849</v>
      </c>
      <c r="S724" t="s">
        <v>71</v>
      </c>
    </row>
    <row r="725" spans="1:19" x14ac:dyDescent="0.25">
      <c r="A725" s="70" t="str">
        <f>extraction!$C$21</f>
        <v>250129S03_Mu_Batch_32_Tube_03</v>
      </c>
      <c r="B725" s="70" t="str">
        <f>extraction!$D$21</f>
        <v>250129S03_Mu</v>
      </c>
      <c r="C725" t="s">
        <v>747</v>
      </c>
      <c r="D725" s="70" t="s">
        <v>94</v>
      </c>
      <c r="E725" s="70" t="s">
        <v>78</v>
      </c>
      <c r="F725" s="70" t="str">
        <f t="shared" si="15"/>
        <v>250129S03_Mu_area_1_Tyr</v>
      </c>
      <c r="G725" s="125" t="s">
        <v>855</v>
      </c>
      <c r="H725" s="70">
        <v>1</v>
      </c>
      <c r="I725" s="122"/>
      <c r="K725" s="70" t="s">
        <v>736</v>
      </c>
      <c r="R725" t="s">
        <v>849</v>
      </c>
      <c r="S725" t="s">
        <v>71</v>
      </c>
    </row>
    <row r="726" spans="1:19" x14ac:dyDescent="0.25">
      <c r="A726" s="70" t="str">
        <f>extraction!$C$21</f>
        <v>250129S03_Mu_Batch_32_Tube_03</v>
      </c>
      <c r="B726" s="70" t="str">
        <f>extraction!$D$21</f>
        <v>250129S03_Mu</v>
      </c>
      <c r="C726" t="s">
        <v>774</v>
      </c>
      <c r="D726" s="70" t="s">
        <v>95</v>
      </c>
      <c r="E726" s="70" t="s">
        <v>78</v>
      </c>
      <c r="F726" s="70" t="str">
        <f t="shared" si="15"/>
        <v>250129S03_Mu_area_1_Val</v>
      </c>
      <c r="G726" s="125" t="s">
        <v>855</v>
      </c>
      <c r="H726" s="70">
        <v>1</v>
      </c>
      <c r="I726" s="122"/>
      <c r="K726" s="70" t="s">
        <v>736</v>
      </c>
      <c r="R726" t="s">
        <v>849</v>
      </c>
      <c r="S726" t="s">
        <v>71</v>
      </c>
    </row>
    <row r="727" spans="1:19" x14ac:dyDescent="0.25">
      <c r="C727"/>
      <c r="G727" s="125"/>
      <c r="I727" s="125"/>
    </row>
    <row r="728" spans="1:19" x14ac:dyDescent="0.25">
      <c r="A728" s="70" t="str">
        <f>extraction!$C$21</f>
        <v>250129S03_Mu_Batch_32_Tube_03</v>
      </c>
      <c r="B728" s="70" t="str">
        <f>extraction!$D$21</f>
        <v>250129S03_Mu</v>
      </c>
      <c r="C728" t="s">
        <v>734</v>
      </c>
      <c r="D728" s="70" t="s">
        <v>84</v>
      </c>
      <c r="E728" s="70" t="s">
        <v>77</v>
      </c>
      <c r="F728" s="70" t="str">
        <f t="shared" si="15"/>
        <v>250129S03_Mu_d15N_2_Ala</v>
      </c>
      <c r="G728" s="125" t="s">
        <v>877</v>
      </c>
      <c r="H728" s="70">
        <v>2</v>
      </c>
      <c r="I728" s="122">
        <v>14.46926758</v>
      </c>
      <c r="J728" s="70" t="s">
        <v>76</v>
      </c>
      <c r="K728" s="70" t="s">
        <v>736</v>
      </c>
    </row>
    <row r="729" spans="1:19" x14ac:dyDescent="0.25">
      <c r="A729" s="70" t="str">
        <f>extraction!$C$21</f>
        <v>250129S03_Mu_Batch_32_Tube_03</v>
      </c>
      <c r="B729" s="70" t="str">
        <f>extraction!$D$21</f>
        <v>250129S03_Mu</v>
      </c>
      <c r="C729" t="s">
        <v>738</v>
      </c>
      <c r="D729" s="70" t="s">
        <v>85</v>
      </c>
      <c r="E729" s="70" t="s">
        <v>77</v>
      </c>
      <c r="F729" s="70" t="str">
        <f t="shared" ref="F729:F755" si="16">B729&amp;"_"&amp;LEFT(E729,4)&amp;"_"&amp;H729&amp;"_"&amp;D729</f>
        <v>250129S03_Mu_d15N_2_Asp</v>
      </c>
      <c r="G729" s="125" t="s">
        <v>877</v>
      </c>
      <c r="H729" s="70">
        <v>2</v>
      </c>
      <c r="I729" s="122">
        <v>8.6210684919999991</v>
      </c>
      <c r="J729" s="70" t="s">
        <v>76</v>
      </c>
      <c r="K729" s="70" t="s">
        <v>736</v>
      </c>
      <c r="R729" t="s">
        <v>849</v>
      </c>
      <c r="S729" t="s">
        <v>71</v>
      </c>
    </row>
    <row r="730" spans="1:19" x14ac:dyDescent="0.25">
      <c r="A730" s="70" t="str">
        <f>extraction!$C$21</f>
        <v>250129S03_Mu_Batch_32_Tube_03</v>
      </c>
      <c r="B730" s="70" t="str">
        <f>extraction!$D$21</f>
        <v>250129S03_Mu</v>
      </c>
      <c r="C730" t="s">
        <v>851</v>
      </c>
      <c r="D730" s="70" t="s">
        <v>86</v>
      </c>
      <c r="E730" s="70" t="s">
        <v>77</v>
      </c>
      <c r="F730" s="70" t="str">
        <f t="shared" si="16"/>
        <v>250129S03_Mu_d15N_2_Glu</v>
      </c>
      <c r="G730" s="125" t="s">
        <v>877</v>
      </c>
      <c r="H730" s="70">
        <v>2</v>
      </c>
      <c r="I730" s="122">
        <v>11.44298311</v>
      </c>
      <c r="J730" s="70" t="s">
        <v>76</v>
      </c>
      <c r="K730" s="70" t="s">
        <v>736</v>
      </c>
      <c r="R730" t="s">
        <v>849</v>
      </c>
      <c r="S730" t="s">
        <v>71</v>
      </c>
    </row>
    <row r="731" spans="1:19" x14ac:dyDescent="0.25">
      <c r="A731" s="70" t="str">
        <f>extraction!$C$21</f>
        <v>250129S03_Mu_Batch_32_Tube_03</v>
      </c>
      <c r="B731" s="70" t="str">
        <f>extraction!$D$21</f>
        <v>250129S03_Mu</v>
      </c>
      <c r="C731" s="127" t="s">
        <v>155</v>
      </c>
      <c r="D731" s="70" t="s">
        <v>87</v>
      </c>
      <c r="E731" s="70" t="s">
        <v>77</v>
      </c>
      <c r="F731" s="70" t="str">
        <f t="shared" si="16"/>
        <v>250129S03_Mu_d15N_2_Gly</v>
      </c>
      <c r="G731" s="125" t="s">
        <v>877</v>
      </c>
      <c r="H731" s="70">
        <v>2</v>
      </c>
      <c r="I731" s="122">
        <v>9.2472657429999998</v>
      </c>
      <c r="J731" s="70" t="s">
        <v>76</v>
      </c>
      <c r="K731" s="70" t="s">
        <v>736</v>
      </c>
      <c r="R731" t="s">
        <v>849</v>
      </c>
      <c r="S731" t="s">
        <v>71</v>
      </c>
    </row>
    <row r="732" spans="1:19" x14ac:dyDescent="0.25">
      <c r="A732" s="70" t="str">
        <f>extraction!$C$21</f>
        <v>250129S03_Mu_Batch_32_Tube_03</v>
      </c>
      <c r="B732" s="70" t="str">
        <f>extraction!$D$21</f>
        <v>250129S03_Mu</v>
      </c>
      <c r="C732" t="s">
        <v>739</v>
      </c>
      <c r="D732" s="70" t="s">
        <v>850</v>
      </c>
      <c r="E732" s="70" t="s">
        <v>77</v>
      </c>
      <c r="F732" s="70" t="str">
        <f t="shared" si="16"/>
        <v>250129S03_Mu_d15N_2_Ile</v>
      </c>
      <c r="G732" s="125" t="s">
        <v>877</v>
      </c>
      <c r="H732" s="70">
        <v>2</v>
      </c>
      <c r="I732" s="122">
        <v>5.4860552460000003</v>
      </c>
      <c r="J732" s="70" t="s">
        <v>76</v>
      </c>
      <c r="K732" s="70" t="s">
        <v>736</v>
      </c>
      <c r="R732" t="s">
        <v>849</v>
      </c>
      <c r="S732" t="s">
        <v>71</v>
      </c>
    </row>
    <row r="733" spans="1:19" x14ac:dyDescent="0.25">
      <c r="A733" s="70" t="str">
        <f>extraction!$C$21</f>
        <v>250129S03_Mu_Batch_32_Tube_03</v>
      </c>
      <c r="B733" s="70" t="str">
        <f>extraction!$D$21</f>
        <v>250129S03_Mu</v>
      </c>
      <c r="C733" t="s">
        <v>740</v>
      </c>
      <c r="D733" s="70" t="s">
        <v>88</v>
      </c>
      <c r="E733" s="70" t="s">
        <v>77</v>
      </c>
      <c r="F733" s="70" t="str">
        <f t="shared" si="16"/>
        <v>250129S03_Mu_d15N_2_Leu</v>
      </c>
      <c r="G733" s="125" t="s">
        <v>877</v>
      </c>
      <c r="H733" s="70">
        <v>2</v>
      </c>
      <c r="I733" s="122">
        <v>6.1937990840000001</v>
      </c>
      <c r="J733" s="70" t="s">
        <v>76</v>
      </c>
      <c r="K733" s="70" t="s">
        <v>736</v>
      </c>
      <c r="R733" t="s">
        <v>849</v>
      </c>
      <c r="S733" t="s">
        <v>71</v>
      </c>
    </row>
    <row r="734" spans="1:19" x14ac:dyDescent="0.25">
      <c r="A734" s="70" t="str">
        <f>extraction!$C$21</f>
        <v>250129S03_Mu_Batch_32_Tube_03</v>
      </c>
      <c r="B734" s="70" t="str">
        <f>extraction!$D$21</f>
        <v>250129S03_Mu</v>
      </c>
      <c r="C734" t="s">
        <v>741</v>
      </c>
      <c r="D734" s="70" t="s">
        <v>89</v>
      </c>
      <c r="E734" s="70" t="s">
        <v>77</v>
      </c>
      <c r="F734" s="70" t="str">
        <f t="shared" si="16"/>
        <v>250129S03_Mu_d15N_2_Lys</v>
      </c>
      <c r="G734" s="125" t="s">
        <v>877</v>
      </c>
      <c r="H734" s="70">
        <v>2</v>
      </c>
      <c r="I734" s="122">
        <v>3.8279413029999998</v>
      </c>
      <c r="J734" s="70" t="s">
        <v>76</v>
      </c>
      <c r="K734" s="70" t="s">
        <v>736</v>
      </c>
      <c r="R734" t="s">
        <v>849</v>
      </c>
      <c r="S734" t="s">
        <v>71</v>
      </c>
    </row>
    <row r="735" spans="1:19" x14ac:dyDescent="0.25">
      <c r="A735" s="70" t="str">
        <f>extraction!$C$21</f>
        <v>250129S03_Mu_Batch_32_Tube_03</v>
      </c>
      <c r="B735" s="70" t="str">
        <f>extraction!$D$21</f>
        <v>250129S03_Mu</v>
      </c>
      <c r="C735" t="s">
        <v>742</v>
      </c>
      <c r="D735" s="70" t="s">
        <v>852</v>
      </c>
      <c r="E735" s="70" t="s">
        <v>77</v>
      </c>
      <c r="F735" s="70" t="str">
        <f t="shared" si="16"/>
        <v>250129S03_Mu_d15N_2_NLeu</v>
      </c>
      <c r="G735" s="125" t="s">
        <v>877</v>
      </c>
      <c r="H735" s="70">
        <v>2</v>
      </c>
      <c r="I735" s="122">
        <v>-3.09848488</v>
      </c>
      <c r="J735" s="70" t="s">
        <v>76</v>
      </c>
      <c r="K735" s="70" t="s">
        <v>736</v>
      </c>
      <c r="R735" t="s">
        <v>849</v>
      </c>
      <c r="S735" t="s">
        <v>71</v>
      </c>
    </row>
    <row r="736" spans="1:19" x14ac:dyDescent="0.25">
      <c r="A736" s="70" t="str">
        <f>extraction!$C$21</f>
        <v>250129S03_Mu_Batch_32_Tube_03</v>
      </c>
      <c r="B736" s="70" t="str">
        <f>extraction!$D$21</f>
        <v>250129S03_Mu</v>
      </c>
      <c r="C736" t="s">
        <v>743</v>
      </c>
      <c r="D736" s="70" t="s">
        <v>90</v>
      </c>
      <c r="E736" s="70" t="s">
        <v>77</v>
      </c>
      <c r="F736" s="70" t="str">
        <f t="shared" si="16"/>
        <v>250129S03_Mu_d15N_2_Phe</v>
      </c>
      <c r="G736" s="125" t="s">
        <v>877</v>
      </c>
      <c r="H736" s="70">
        <v>2</v>
      </c>
      <c r="I736" s="122">
        <v>3.590348777</v>
      </c>
      <c r="J736" s="70" t="s">
        <v>76</v>
      </c>
      <c r="K736" s="70" t="s">
        <v>736</v>
      </c>
      <c r="R736" t="s">
        <v>849</v>
      </c>
      <c r="S736" t="s">
        <v>71</v>
      </c>
    </row>
    <row r="737" spans="1:19" x14ac:dyDescent="0.25">
      <c r="A737" s="70" t="str">
        <f>extraction!$C$21</f>
        <v>250129S03_Mu_Batch_32_Tube_03</v>
      </c>
      <c r="B737" s="70" t="str">
        <f>extraction!$D$21</f>
        <v>250129S03_Mu</v>
      </c>
      <c r="C737" t="s">
        <v>744</v>
      </c>
      <c r="D737" s="70" t="s">
        <v>91</v>
      </c>
      <c r="E737" s="70" t="s">
        <v>77</v>
      </c>
      <c r="F737" s="70" t="str">
        <f t="shared" si="16"/>
        <v>250129S03_Mu_d15N_2_Pro</v>
      </c>
      <c r="G737" s="125" t="s">
        <v>877</v>
      </c>
      <c r="H737" s="70">
        <v>2</v>
      </c>
      <c r="I737" s="122">
        <v>9.427473633</v>
      </c>
      <c r="J737" s="70" t="s">
        <v>76</v>
      </c>
      <c r="K737" s="70" t="s">
        <v>736</v>
      </c>
      <c r="R737" t="s">
        <v>849</v>
      </c>
      <c r="S737" t="s">
        <v>71</v>
      </c>
    </row>
    <row r="738" spans="1:19" x14ac:dyDescent="0.25">
      <c r="A738" s="70" t="str">
        <f>extraction!$C$21</f>
        <v>250129S03_Mu_Batch_32_Tube_03</v>
      </c>
      <c r="B738" s="70" t="str">
        <f>extraction!$D$21</f>
        <v>250129S03_Mu</v>
      </c>
      <c r="C738" t="s">
        <v>745</v>
      </c>
      <c r="D738" s="70" t="s">
        <v>92</v>
      </c>
      <c r="E738" s="70" t="s">
        <v>77</v>
      </c>
      <c r="F738" s="70" t="str">
        <f t="shared" si="16"/>
        <v>250129S03_Mu_d15N_2_Ser</v>
      </c>
      <c r="G738" s="125" t="s">
        <v>877</v>
      </c>
      <c r="H738" s="70">
        <v>2</v>
      </c>
      <c r="I738" s="122">
        <v>3.5641733289999999</v>
      </c>
      <c r="J738" s="70" t="s">
        <v>76</v>
      </c>
      <c r="K738" s="70" t="s">
        <v>736</v>
      </c>
      <c r="R738" t="s">
        <v>849</v>
      </c>
      <c r="S738" t="s">
        <v>71</v>
      </c>
    </row>
    <row r="739" spans="1:19" x14ac:dyDescent="0.25">
      <c r="A739" s="70" t="str">
        <f>extraction!$C$21</f>
        <v>250129S03_Mu_Batch_32_Tube_03</v>
      </c>
      <c r="B739" s="70" t="str">
        <f>extraction!$D$21</f>
        <v>250129S03_Mu</v>
      </c>
      <c r="C739" t="s">
        <v>746</v>
      </c>
      <c r="D739" s="70" t="s">
        <v>93</v>
      </c>
      <c r="E739" s="70" t="s">
        <v>77</v>
      </c>
      <c r="F739" s="70" t="str">
        <f t="shared" si="16"/>
        <v>250129S03_Mu_d15N_2_Thr</v>
      </c>
      <c r="G739" s="125" t="s">
        <v>877</v>
      </c>
      <c r="H739" s="70">
        <v>2</v>
      </c>
      <c r="I739" s="122">
        <v>-2.689745195</v>
      </c>
      <c r="J739" s="70" t="s">
        <v>76</v>
      </c>
      <c r="K739" s="70" t="s">
        <v>736</v>
      </c>
      <c r="R739" t="s">
        <v>849</v>
      </c>
      <c r="S739" t="s">
        <v>71</v>
      </c>
    </row>
    <row r="740" spans="1:19" x14ac:dyDescent="0.25">
      <c r="A740" s="70" t="str">
        <f>extraction!$C$21</f>
        <v>250129S03_Mu_Batch_32_Tube_03</v>
      </c>
      <c r="B740" s="70" t="str">
        <f>extraction!$D$21</f>
        <v>250129S03_Mu</v>
      </c>
      <c r="C740" t="s">
        <v>747</v>
      </c>
      <c r="D740" s="70" t="s">
        <v>94</v>
      </c>
      <c r="E740" s="70" t="s">
        <v>77</v>
      </c>
      <c r="F740" s="70" t="str">
        <f t="shared" si="16"/>
        <v>250129S03_Mu_d15N_2_Tyr</v>
      </c>
      <c r="G740" s="125" t="s">
        <v>877</v>
      </c>
      <c r="H740" s="70">
        <v>2</v>
      </c>
      <c r="I740" s="122"/>
      <c r="J740" s="70" t="s">
        <v>76</v>
      </c>
      <c r="K740" s="70" t="s">
        <v>736</v>
      </c>
      <c r="R740" t="s">
        <v>849</v>
      </c>
      <c r="S740" t="s">
        <v>71</v>
      </c>
    </row>
    <row r="741" spans="1:19" x14ac:dyDescent="0.25">
      <c r="A741" s="70" t="str">
        <f>extraction!$C$21</f>
        <v>250129S03_Mu_Batch_32_Tube_03</v>
      </c>
      <c r="B741" s="70" t="str">
        <f>extraction!$D$21</f>
        <v>250129S03_Mu</v>
      </c>
      <c r="C741" t="s">
        <v>774</v>
      </c>
      <c r="D741" s="70" t="s">
        <v>95</v>
      </c>
      <c r="E741" s="70" t="s">
        <v>77</v>
      </c>
      <c r="F741" s="70" t="str">
        <f t="shared" si="16"/>
        <v>250129S03_Mu_d15N_2_Val</v>
      </c>
      <c r="G741" s="125" t="s">
        <v>877</v>
      </c>
      <c r="H741" s="70">
        <v>2</v>
      </c>
      <c r="I741" s="122"/>
      <c r="J741" s="70" t="s">
        <v>76</v>
      </c>
      <c r="K741" s="70" t="s">
        <v>736</v>
      </c>
      <c r="R741" t="s">
        <v>849</v>
      </c>
      <c r="S741" t="s">
        <v>71</v>
      </c>
    </row>
    <row r="742" spans="1:19" x14ac:dyDescent="0.25">
      <c r="A742" s="70" t="str">
        <f>extraction!$C$21</f>
        <v>250129S03_Mu_Batch_32_Tube_03</v>
      </c>
      <c r="B742" s="70" t="str">
        <f>extraction!$D$21</f>
        <v>250129S03_Mu</v>
      </c>
      <c r="C742" t="s">
        <v>734</v>
      </c>
      <c r="D742" s="70" t="s">
        <v>84</v>
      </c>
      <c r="E742" s="70" t="s">
        <v>78</v>
      </c>
      <c r="F742" s="70" t="str">
        <f t="shared" si="16"/>
        <v>250129S03_Mu_area_2_Ala</v>
      </c>
      <c r="G742" s="125" t="s">
        <v>877</v>
      </c>
      <c r="H742" s="70">
        <v>2</v>
      </c>
      <c r="I742" s="122">
        <v>1.454</v>
      </c>
      <c r="K742" s="70" t="s">
        <v>736</v>
      </c>
      <c r="R742" t="s">
        <v>849</v>
      </c>
      <c r="S742" t="s">
        <v>71</v>
      </c>
    </row>
    <row r="743" spans="1:19" x14ac:dyDescent="0.25">
      <c r="A743" s="70" t="str">
        <f>extraction!$C$21</f>
        <v>250129S03_Mu_Batch_32_Tube_03</v>
      </c>
      <c r="B743" s="70" t="str">
        <f>extraction!$D$21</f>
        <v>250129S03_Mu</v>
      </c>
      <c r="C743" t="s">
        <v>738</v>
      </c>
      <c r="D743" s="70" t="s">
        <v>85</v>
      </c>
      <c r="E743" s="70" t="s">
        <v>78</v>
      </c>
      <c r="F743" s="70" t="str">
        <f t="shared" si="16"/>
        <v>250129S03_Mu_area_2_Asp</v>
      </c>
      <c r="G743" s="125" t="s">
        <v>877</v>
      </c>
      <c r="H743" s="70">
        <v>2</v>
      </c>
      <c r="I743" s="122">
        <v>4.6219999999999999</v>
      </c>
      <c r="K743" s="70" t="s">
        <v>736</v>
      </c>
      <c r="R743" t="s">
        <v>849</v>
      </c>
      <c r="S743" t="s">
        <v>71</v>
      </c>
    </row>
    <row r="744" spans="1:19" x14ac:dyDescent="0.25">
      <c r="A744" s="70" t="str">
        <f>extraction!$C$21</f>
        <v>250129S03_Mu_Batch_32_Tube_03</v>
      </c>
      <c r="B744" s="70" t="str">
        <f>extraction!$D$21</f>
        <v>250129S03_Mu</v>
      </c>
      <c r="C744" t="s">
        <v>851</v>
      </c>
      <c r="D744" s="70" t="s">
        <v>86</v>
      </c>
      <c r="E744" s="70" t="s">
        <v>78</v>
      </c>
      <c r="F744" s="70" t="str">
        <f t="shared" si="16"/>
        <v>250129S03_Mu_area_2_Glu</v>
      </c>
      <c r="G744" s="125" t="s">
        <v>877</v>
      </c>
      <c r="H744" s="70">
        <v>2</v>
      </c>
      <c r="I744" s="122">
        <v>4.101</v>
      </c>
      <c r="K744" s="70" t="s">
        <v>736</v>
      </c>
      <c r="R744" t="s">
        <v>849</v>
      </c>
      <c r="S744" t="s">
        <v>71</v>
      </c>
    </row>
    <row r="745" spans="1:19" x14ac:dyDescent="0.25">
      <c r="A745" s="70" t="str">
        <f>extraction!$C$21</f>
        <v>250129S03_Mu_Batch_32_Tube_03</v>
      </c>
      <c r="B745" s="70" t="str">
        <f>extraction!$D$21</f>
        <v>250129S03_Mu</v>
      </c>
      <c r="C745" s="127" t="s">
        <v>155</v>
      </c>
      <c r="D745" s="70" t="s">
        <v>87</v>
      </c>
      <c r="E745" s="70" t="s">
        <v>78</v>
      </c>
      <c r="F745" s="70" t="str">
        <f t="shared" si="16"/>
        <v>250129S03_Mu_area_2_Gly</v>
      </c>
      <c r="G745" s="125" t="s">
        <v>877</v>
      </c>
      <c r="H745" s="70">
        <v>2</v>
      </c>
      <c r="I745" s="122">
        <v>3.8889999999999998</v>
      </c>
      <c r="K745" s="70" t="s">
        <v>736</v>
      </c>
      <c r="R745" t="s">
        <v>849</v>
      </c>
      <c r="S745" t="s">
        <v>71</v>
      </c>
    </row>
    <row r="746" spans="1:19" x14ac:dyDescent="0.25">
      <c r="A746" s="70" t="str">
        <f>extraction!$C$21</f>
        <v>250129S03_Mu_Batch_32_Tube_03</v>
      </c>
      <c r="B746" s="70" t="str">
        <f>extraction!$D$21</f>
        <v>250129S03_Mu</v>
      </c>
      <c r="C746" t="s">
        <v>739</v>
      </c>
      <c r="D746" s="70" t="s">
        <v>850</v>
      </c>
      <c r="E746" s="70" t="s">
        <v>78</v>
      </c>
      <c r="F746" s="70" t="str">
        <f t="shared" si="16"/>
        <v>250129S03_Mu_area_2_Ile</v>
      </c>
      <c r="G746" s="125" t="s">
        <v>877</v>
      </c>
      <c r="H746" s="70">
        <v>2</v>
      </c>
      <c r="I746" s="122">
        <v>0.78200000000000003</v>
      </c>
      <c r="K746" s="70" t="s">
        <v>736</v>
      </c>
      <c r="R746" t="s">
        <v>849</v>
      </c>
      <c r="S746" t="s">
        <v>71</v>
      </c>
    </row>
    <row r="747" spans="1:19" x14ac:dyDescent="0.25">
      <c r="A747" s="70" t="str">
        <f>extraction!$C$21</f>
        <v>250129S03_Mu_Batch_32_Tube_03</v>
      </c>
      <c r="B747" s="70" t="str">
        <f>extraction!$D$21</f>
        <v>250129S03_Mu</v>
      </c>
      <c r="C747" t="s">
        <v>740</v>
      </c>
      <c r="D747" s="70" t="s">
        <v>88</v>
      </c>
      <c r="E747" s="70" t="s">
        <v>78</v>
      </c>
      <c r="F747" s="70" t="str">
        <f t="shared" si="16"/>
        <v>250129S03_Mu_area_2_Leu</v>
      </c>
      <c r="G747" s="125" t="s">
        <v>877</v>
      </c>
      <c r="H747" s="70">
        <v>2</v>
      </c>
      <c r="I747" s="122">
        <v>2.0089999999999999</v>
      </c>
      <c r="K747" s="70" t="s">
        <v>736</v>
      </c>
      <c r="R747" t="s">
        <v>849</v>
      </c>
      <c r="S747" t="s">
        <v>71</v>
      </c>
    </row>
    <row r="748" spans="1:19" x14ac:dyDescent="0.25">
      <c r="A748" s="70" t="str">
        <f>extraction!$C$21</f>
        <v>250129S03_Mu_Batch_32_Tube_03</v>
      </c>
      <c r="B748" s="70" t="str">
        <f>extraction!$D$21</f>
        <v>250129S03_Mu</v>
      </c>
      <c r="C748" t="s">
        <v>741</v>
      </c>
      <c r="D748" s="70" t="s">
        <v>89</v>
      </c>
      <c r="E748" s="70" t="s">
        <v>78</v>
      </c>
      <c r="F748" s="70" t="str">
        <f t="shared" si="16"/>
        <v>250129S03_Mu_area_2_Lys</v>
      </c>
      <c r="G748" s="125" t="s">
        <v>877</v>
      </c>
      <c r="H748" s="70">
        <v>2</v>
      </c>
      <c r="I748" s="122">
        <v>3.94</v>
      </c>
      <c r="K748" s="70" t="s">
        <v>736</v>
      </c>
      <c r="R748" t="s">
        <v>849</v>
      </c>
      <c r="S748" t="s">
        <v>71</v>
      </c>
    </row>
    <row r="749" spans="1:19" x14ac:dyDescent="0.25">
      <c r="A749" s="70" t="str">
        <f>extraction!$C$21</f>
        <v>250129S03_Mu_Batch_32_Tube_03</v>
      </c>
      <c r="B749" s="70" t="str">
        <f>extraction!$D$21</f>
        <v>250129S03_Mu</v>
      </c>
      <c r="C749" t="s">
        <v>742</v>
      </c>
      <c r="D749" s="70" t="s">
        <v>852</v>
      </c>
      <c r="E749" s="70" t="s">
        <v>78</v>
      </c>
      <c r="F749" s="70" t="str">
        <f t="shared" si="16"/>
        <v>250129S03_Mu_area_2_NLeu</v>
      </c>
      <c r="G749" s="125" t="s">
        <v>877</v>
      </c>
      <c r="H749" s="70">
        <v>2</v>
      </c>
      <c r="I749" s="122">
        <v>46.359000000000002</v>
      </c>
      <c r="K749" s="70" t="s">
        <v>736</v>
      </c>
      <c r="R749" t="s">
        <v>849</v>
      </c>
      <c r="S749" t="s">
        <v>71</v>
      </c>
    </row>
    <row r="750" spans="1:19" x14ac:dyDescent="0.25">
      <c r="A750" s="70" t="str">
        <f>extraction!$C$21</f>
        <v>250129S03_Mu_Batch_32_Tube_03</v>
      </c>
      <c r="B750" s="70" t="str">
        <f>extraction!$D$21</f>
        <v>250129S03_Mu</v>
      </c>
      <c r="C750" t="s">
        <v>743</v>
      </c>
      <c r="D750" s="70" t="s">
        <v>90</v>
      </c>
      <c r="E750" s="70" t="s">
        <v>78</v>
      </c>
      <c r="F750" s="70" t="str">
        <f t="shared" si="16"/>
        <v>250129S03_Mu_area_2_Phe</v>
      </c>
      <c r="G750" s="125" t="s">
        <v>877</v>
      </c>
      <c r="H750" s="70">
        <v>2</v>
      </c>
      <c r="I750" s="122">
        <v>1.095</v>
      </c>
      <c r="K750" s="70" t="s">
        <v>736</v>
      </c>
      <c r="R750" t="s">
        <v>849</v>
      </c>
      <c r="S750" t="s">
        <v>71</v>
      </c>
    </row>
    <row r="751" spans="1:19" x14ac:dyDescent="0.25">
      <c r="A751" s="70" t="str">
        <f>extraction!$C$21</f>
        <v>250129S03_Mu_Batch_32_Tube_03</v>
      </c>
      <c r="B751" s="70" t="str">
        <f>extraction!$D$21</f>
        <v>250129S03_Mu</v>
      </c>
      <c r="C751" t="s">
        <v>744</v>
      </c>
      <c r="D751" s="70" t="s">
        <v>91</v>
      </c>
      <c r="E751" s="70" t="s">
        <v>78</v>
      </c>
      <c r="F751" s="70" t="str">
        <f t="shared" si="16"/>
        <v>250129S03_Mu_area_2_Pro</v>
      </c>
      <c r="G751" s="125" t="s">
        <v>877</v>
      </c>
      <c r="H751" s="70">
        <v>2</v>
      </c>
      <c r="I751" s="122">
        <v>2.1789999999999998</v>
      </c>
      <c r="K751" s="70" t="s">
        <v>736</v>
      </c>
      <c r="R751" t="s">
        <v>849</v>
      </c>
      <c r="S751" t="s">
        <v>71</v>
      </c>
    </row>
    <row r="752" spans="1:19" x14ac:dyDescent="0.25">
      <c r="A752" s="70" t="str">
        <f>extraction!$C$21</f>
        <v>250129S03_Mu_Batch_32_Tube_03</v>
      </c>
      <c r="B752" s="70" t="str">
        <f>extraction!$D$21</f>
        <v>250129S03_Mu</v>
      </c>
      <c r="C752" t="s">
        <v>745</v>
      </c>
      <c r="D752" s="70" t="s">
        <v>92</v>
      </c>
      <c r="E752" s="70" t="s">
        <v>78</v>
      </c>
      <c r="F752" s="70" t="str">
        <f t="shared" si="16"/>
        <v>250129S03_Mu_area_2_Ser</v>
      </c>
      <c r="G752" s="125" t="s">
        <v>877</v>
      </c>
      <c r="H752" s="70">
        <v>2</v>
      </c>
      <c r="I752" s="122">
        <v>1.919</v>
      </c>
      <c r="K752" s="70" t="s">
        <v>736</v>
      </c>
      <c r="R752" t="s">
        <v>849</v>
      </c>
      <c r="S752" t="s">
        <v>71</v>
      </c>
    </row>
    <row r="753" spans="1:19" x14ac:dyDescent="0.25">
      <c r="A753" s="70" t="str">
        <f>extraction!$C$21</f>
        <v>250129S03_Mu_Batch_32_Tube_03</v>
      </c>
      <c r="B753" s="70" t="str">
        <f>extraction!$D$21</f>
        <v>250129S03_Mu</v>
      </c>
      <c r="C753" t="s">
        <v>746</v>
      </c>
      <c r="D753" s="70" t="s">
        <v>93</v>
      </c>
      <c r="E753" s="70" t="s">
        <v>78</v>
      </c>
      <c r="F753" s="70" t="str">
        <f t="shared" si="16"/>
        <v>250129S03_Mu_area_2_Thr</v>
      </c>
      <c r="G753" s="125" t="s">
        <v>877</v>
      </c>
      <c r="H753" s="70">
        <v>2</v>
      </c>
      <c r="I753" s="122">
        <v>1.8819999999999999</v>
      </c>
      <c r="K753" s="70" t="s">
        <v>736</v>
      </c>
      <c r="R753" t="s">
        <v>849</v>
      </c>
      <c r="S753" t="s">
        <v>71</v>
      </c>
    </row>
    <row r="754" spans="1:19" x14ac:dyDescent="0.25">
      <c r="A754" s="70" t="str">
        <f>extraction!$C$21</f>
        <v>250129S03_Mu_Batch_32_Tube_03</v>
      </c>
      <c r="B754" s="70" t="str">
        <f>extraction!$D$21</f>
        <v>250129S03_Mu</v>
      </c>
      <c r="C754" t="s">
        <v>747</v>
      </c>
      <c r="D754" s="70" t="s">
        <v>94</v>
      </c>
      <c r="E754" s="70" t="s">
        <v>78</v>
      </c>
      <c r="F754" s="70" t="str">
        <f t="shared" si="16"/>
        <v>250129S03_Mu_area_2_Tyr</v>
      </c>
      <c r="G754" s="125" t="s">
        <v>877</v>
      </c>
      <c r="H754" s="70">
        <v>2</v>
      </c>
      <c r="I754" s="122"/>
      <c r="K754" s="70" t="s">
        <v>736</v>
      </c>
      <c r="R754" t="s">
        <v>849</v>
      </c>
      <c r="S754" t="s">
        <v>71</v>
      </c>
    </row>
    <row r="755" spans="1:19" x14ac:dyDescent="0.25">
      <c r="A755" s="70" t="str">
        <f>extraction!$C$21</f>
        <v>250129S03_Mu_Batch_32_Tube_03</v>
      </c>
      <c r="B755" s="70" t="str">
        <f>extraction!$D$21</f>
        <v>250129S03_Mu</v>
      </c>
      <c r="C755" t="s">
        <v>774</v>
      </c>
      <c r="D755" s="70" t="s">
        <v>95</v>
      </c>
      <c r="E755" s="70" t="s">
        <v>78</v>
      </c>
      <c r="F755" s="70" t="str">
        <f t="shared" si="16"/>
        <v>250129S03_Mu_area_2_Val</v>
      </c>
      <c r="G755" s="125" t="s">
        <v>877</v>
      </c>
      <c r="H755" s="70">
        <v>2</v>
      </c>
      <c r="I755" s="122"/>
      <c r="K755" s="70" t="s">
        <v>736</v>
      </c>
      <c r="R755" t="s">
        <v>849</v>
      </c>
      <c r="S755" t="s">
        <v>71</v>
      </c>
    </row>
    <row r="756" spans="1:19" x14ac:dyDescent="0.25">
      <c r="C756"/>
    </row>
    <row r="757" spans="1:19" x14ac:dyDescent="0.25">
      <c r="A757" s="70" t="str">
        <f>extraction!$C$23</f>
        <v>250109S04_Me_Batch_30_Tube_04</v>
      </c>
      <c r="B757" s="70" t="str">
        <f>extraction!$D$23</f>
        <v>250109S04_Me</v>
      </c>
      <c r="C757" t="s">
        <v>734</v>
      </c>
      <c r="D757" s="70" t="s">
        <v>84</v>
      </c>
      <c r="E757" s="70" t="s">
        <v>77</v>
      </c>
      <c r="F757" s="70" t="str">
        <f t="shared" si="9"/>
        <v>250109S04_Me_d15N_1_Ala</v>
      </c>
      <c r="G757" s="129" t="s">
        <v>871</v>
      </c>
      <c r="H757" s="70">
        <v>1</v>
      </c>
      <c r="I757" s="120">
        <v>22.36</v>
      </c>
      <c r="J757" s="70" t="s">
        <v>76</v>
      </c>
      <c r="K757" s="70" t="s">
        <v>736</v>
      </c>
      <c r="R757" t="s">
        <v>849</v>
      </c>
      <c r="S757" t="s">
        <v>71</v>
      </c>
    </row>
    <row r="758" spans="1:19" x14ac:dyDescent="0.25">
      <c r="A758" s="70" t="str">
        <f>extraction!$C$23</f>
        <v>250109S04_Me_Batch_30_Tube_04</v>
      </c>
      <c r="B758" s="70" t="str">
        <f>extraction!$D$23</f>
        <v>250109S04_Me</v>
      </c>
      <c r="C758" t="s">
        <v>738</v>
      </c>
      <c r="D758" s="70" t="s">
        <v>85</v>
      </c>
      <c r="E758" s="70" t="s">
        <v>77</v>
      </c>
      <c r="F758" s="70" t="str">
        <f t="shared" si="9"/>
        <v>250109S04_Me_d15N_1_Asp</v>
      </c>
      <c r="G758" s="129" t="s">
        <v>871</v>
      </c>
      <c r="H758" s="70">
        <v>1</v>
      </c>
      <c r="I758" s="120">
        <v>16.86</v>
      </c>
      <c r="J758" s="70" t="s">
        <v>76</v>
      </c>
      <c r="K758" s="70" t="s">
        <v>736</v>
      </c>
      <c r="R758" t="s">
        <v>849</v>
      </c>
      <c r="S758" t="s">
        <v>71</v>
      </c>
    </row>
    <row r="759" spans="1:19" x14ac:dyDescent="0.25">
      <c r="A759" s="70" t="str">
        <f>extraction!$C$23</f>
        <v>250109S04_Me_Batch_30_Tube_04</v>
      </c>
      <c r="B759" s="70" t="str">
        <f>extraction!$D$23</f>
        <v>250109S04_Me</v>
      </c>
      <c r="C759" t="s">
        <v>851</v>
      </c>
      <c r="D759" s="70" t="s">
        <v>86</v>
      </c>
      <c r="E759" s="70" t="s">
        <v>77</v>
      </c>
      <c r="F759" s="70" t="str">
        <f t="shared" si="9"/>
        <v>250109S04_Me_d15N_1_Glu</v>
      </c>
      <c r="G759" s="129" t="s">
        <v>871</v>
      </c>
      <c r="H759" s="70">
        <v>1</v>
      </c>
      <c r="I759" s="120">
        <v>21.22</v>
      </c>
      <c r="J759" s="70" t="s">
        <v>76</v>
      </c>
      <c r="K759" s="70" t="s">
        <v>736</v>
      </c>
      <c r="R759" t="s">
        <v>849</v>
      </c>
      <c r="S759" t="s">
        <v>71</v>
      </c>
    </row>
    <row r="760" spans="1:19" x14ac:dyDescent="0.25">
      <c r="A760" s="70" t="str">
        <f>extraction!$C$23</f>
        <v>250109S04_Me_Batch_30_Tube_04</v>
      </c>
      <c r="B760" s="70" t="str">
        <f>extraction!$D$23</f>
        <v>250109S04_Me</v>
      </c>
      <c r="C760" s="127" t="s">
        <v>155</v>
      </c>
      <c r="D760" s="70" t="s">
        <v>87</v>
      </c>
      <c r="E760" s="70" t="s">
        <v>77</v>
      </c>
      <c r="F760" s="70" t="str">
        <f t="shared" si="9"/>
        <v>250109S04_Me_d15N_1_Gly</v>
      </c>
      <c r="G760" s="129" t="s">
        <v>871</v>
      </c>
      <c r="H760" s="70">
        <v>1</v>
      </c>
      <c r="I760" s="120">
        <v>14.38</v>
      </c>
      <c r="J760" s="70" t="s">
        <v>76</v>
      </c>
      <c r="K760" s="70" t="s">
        <v>736</v>
      </c>
      <c r="R760" t="s">
        <v>849</v>
      </c>
      <c r="S760" t="s">
        <v>71</v>
      </c>
    </row>
    <row r="761" spans="1:19" x14ac:dyDescent="0.25">
      <c r="A761" s="70" t="str">
        <f>extraction!$C$23</f>
        <v>250109S04_Me_Batch_30_Tube_04</v>
      </c>
      <c r="B761" s="70" t="str">
        <f>extraction!$D$23</f>
        <v>250109S04_Me</v>
      </c>
      <c r="C761" t="s">
        <v>739</v>
      </c>
      <c r="D761" s="70" t="s">
        <v>850</v>
      </c>
      <c r="E761" s="70" t="s">
        <v>77</v>
      </c>
      <c r="F761" s="70" t="str">
        <f t="shared" si="9"/>
        <v>250109S04_Me_d15N_1_Ile</v>
      </c>
      <c r="G761" s="129" t="s">
        <v>871</v>
      </c>
      <c r="H761" s="70">
        <v>1</v>
      </c>
      <c r="I761" s="120">
        <v>21.79</v>
      </c>
      <c r="J761" s="70" t="s">
        <v>76</v>
      </c>
      <c r="K761" s="70" t="s">
        <v>736</v>
      </c>
      <c r="R761" t="s">
        <v>849</v>
      </c>
      <c r="S761" t="s">
        <v>71</v>
      </c>
    </row>
    <row r="762" spans="1:19" x14ac:dyDescent="0.25">
      <c r="A762" s="70" t="str">
        <f>extraction!$C$23</f>
        <v>250109S04_Me_Batch_30_Tube_04</v>
      </c>
      <c r="B762" s="70" t="str">
        <f>extraction!$D$23</f>
        <v>250109S04_Me</v>
      </c>
      <c r="C762" t="s">
        <v>740</v>
      </c>
      <c r="D762" s="70" t="s">
        <v>88</v>
      </c>
      <c r="E762" s="70" t="s">
        <v>77</v>
      </c>
      <c r="F762" s="70" t="str">
        <f t="shared" si="9"/>
        <v>250109S04_Me_d15N_1_Leu</v>
      </c>
      <c r="G762" s="129" t="s">
        <v>871</v>
      </c>
      <c r="H762" s="70">
        <v>1</v>
      </c>
      <c r="I762" s="120">
        <v>20</v>
      </c>
      <c r="J762" s="70" t="s">
        <v>76</v>
      </c>
      <c r="K762" s="70" t="s">
        <v>736</v>
      </c>
      <c r="R762" t="s">
        <v>849</v>
      </c>
      <c r="S762" t="s">
        <v>71</v>
      </c>
    </row>
    <row r="763" spans="1:19" x14ac:dyDescent="0.25">
      <c r="A763" s="70" t="str">
        <f>extraction!$C$23</f>
        <v>250109S04_Me_Batch_30_Tube_04</v>
      </c>
      <c r="B763" s="70" t="str">
        <f>extraction!$D$23</f>
        <v>250109S04_Me</v>
      </c>
      <c r="C763" t="s">
        <v>741</v>
      </c>
      <c r="D763" s="70" t="s">
        <v>89</v>
      </c>
      <c r="E763" s="70" t="s">
        <v>77</v>
      </c>
      <c r="F763" s="70" t="str">
        <f t="shared" si="9"/>
        <v>250109S04_Me_d15N_1_Lys</v>
      </c>
      <c r="G763" s="129" t="s">
        <v>871</v>
      </c>
      <c r="H763" s="70">
        <v>1</v>
      </c>
      <c r="I763" s="120">
        <v>9.09</v>
      </c>
      <c r="J763" s="70" t="s">
        <v>76</v>
      </c>
      <c r="K763" s="70" t="s">
        <v>736</v>
      </c>
      <c r="R763" t="s">
        <v>849</v>
      </c>
      <c r="S763" t="s">
        <v>71</v>
      </c>
    </row>
    <row r="764" spans="1:19" x14ac:dyDescent="0.25">
      <c r="A764" s="70" t="str">
        <f>extraction!$C$23</f>
        <v>250109S04_Me_Batch_30_Tube_04</v>
      </c>
      <c r="B764" s="70" t="str">
        <f>extraction!$D$23</f>
        <v>250109S04_Me</v>
      </c>
      <c r="C764" t="s">
        <v>742</v>
      </c>
      <c r="D764" s="70" t="s">
        <v>852</v>
      </c>
      <c r="E764" s="70" t="s">
        <v>77</v>
      </c>
      <c r="F764" s="70" t="str">
        <f t="shared" si="9"/>
        <v>250109S04_Me_d15N_1_NLeu</v>
      </c>
      <c r="G764" s="129" t="s">
        <v>871</v>
      </c>
      <c r="H764" s="70">
        <v>1</v>
      </c>
      <c r="I764" s="120">
        <v>-2.04</v>
      </c>
      <c r="J764" s="70" t="s">
        <v>76</v>
      </c>
      <c r="K764" s="70" t="s">
        <v>736</v>
      </c>
      <c r="R764" t="s">
        <v>849</v>
      </c>
      <c r="S764" t="s">
        <v>71</v>
      </c>
    </row>
    <row r="765" spans="1:19" x14ac:dyDescent="0.25">
      <c r="A765" s="70" t="str">
        <f>extraction!$C$23</f>
        <v>250109S04_Me_Batch_30_Tube_04</v>
      </c>
      <c r="B765" s="70" t="str">
        <f>extraction!$D$23</f>
        <v>250109S04_Me</v>
      </c>
      <c r="C765" t="s">
        <v>743</v>
      </c>
      <c r="D765" s="70" t="s">
        <v>90</v>
      </c>
      <c r="E765" s="70" t="s">
        <v>77</v>
      </c>
      <c r="F765" s="70" t="str">
        <f t="shared" si="9"/>
        <v>250109S04_Me_d15N_1_Phe</v>
      </c>
      <c r="G765" s="129" t="s">
        <v>871</v>
      </c>
      <c r="H765" s="70">
        <v>1</v>
      </c>
      <c r="I765" s="120">
        <v>6.04</v>
      </c>
      <c r="J765" s="70" t="s">
        <v>76</v>
      </c>
      <c r="K765" s="70" t="s">
        <v>736</v>
      </c>
      <c r="R765" t="s">
        <v>849</v>
      </c>
      <c r="S765" t="s">
        <v>71</v>
      </c>
    </row>
    <row r="766" spans="1:19" x14ac:dyDescent="0.25">
      <c r="A766" s="70" t="str">
        <f>extraction!$C$23</f>
        <v>250109S04_Me_Batch_30_Tube_04</v>
      </c>
      <c r="B766" s="70" t="str">
        <f>extraction!$D$23</f>
        <v>250109S04_Me</v>
      </c>
      <c r="C766" t="s">
        <v>744</v>
      </c>
      <c r="D766" s="70" t="s">
        <v>91</v>
      </c>
      <c r="E766" s="70" t="s">
        <v>77</v>
      </c>
      <c r="F766" s="70" t="str">
        <f t="shared" si="9"/>
        <v>250109S04_Me_d15N_1_Pro</v>
      </c>
      <c r="G766" s="129" t="s">
        <v>871</v>
      </c>
      <c r="H766" s="70">
        <v>1</v>
      </c>
      <c r="I766" s="120">
        <v>20.83</v>
      </c>
      <c r="J766" s="70" t="s">
        <v>76</v>
      </c>
      <c r="K766" s="70" t="s">
        <v>736</v>
      </c>
      <c r="R766" t="s">
        <v>849</v>
      </c>
      <c r="S766" t="s">
        <v>71</v>
      </c>
    </row>
    <row r="767" spans="1:19" x14ac:dyDescent="0.25">
      <c r="A767" s="70" t="str">
        <f>extraction!$C$23</f>
        <v>250109S04_Me_Batch_30_Tube_04</v>
      </c>
      <c r="B767" s="70" t="str">
        <f>extraction!$D$23</f>
        <v>250109S04_Me</v>
      </c>
      <c r="C767" t="s">
        <v>745</v>
      </c>
      <c r="D767" s="70" t="s">
        <v>92</v>
      </c>
      <c r="E767" s="70" t="s">
        <v>77</v>
      </c>
      <c r="F767" s="70" t="str">
        <f t="shared" si="9"/>
        <v>250109S04_Me_d15N_1_Ser</v>
      </c>
      <c r="G767" s="129" t="s">
        <v>871</v>
      </c>
      <c r="H767" s="70">
        <v>1</v>
      </c>
      <c r="I767" s="120">
        <v>14.89</v>
      </c>
      <c r="J767" s="70" t="s">
        <v>76</v>
      </c>
      <c r="K767" s="70" t="s">
        <v>736</v>
      </c>
      <c r="R767" t="s">
        <v>849</v>
      </c>
      <c r="S767" t="s">
        <v>71</v>
      </c>
    </row>
    <row r="768" spans="1:19" x14ac:dyDescent="0.25">
      <c r="A768" s="70" t="str">
        <f>extraction!$C$23</f>
        <v>250109S04_Me_Batch_30_Tube_04</v>
      </c>
      <c r="B768" s="70" t="str">
        <f>extraction!$D$23</f>
        <v>250109S04_Me</v>
      </c>
      <c r="C768" t="s">
        <v>746</v>
      </c>
      <c r="D768" s="70" t="s">
        <v>93</v>
      </c>
      <c r="E768" s="70" t="s">
        <v>77</v>
      </c>
      <c r="F768" s="70" t="str">
        <f t="shared" si="9"/>
        <v>250109S04_Me_d15N_1_Thr</v>
      </c>
      <c r="G768" s="129" t="s">
        <v>871</v>
      </c>
      <c r="H768" s="70">
        <v>1</v>
      </c>
      <c r="I768" s="120">
        <v>-4.2</v>
      </c>
      <c r="J768" s="70" t="s">
        <v>76</v>
      </c>
      <c r="K768" s="70" t="s">
        <v>736</v>
      </c>
      <c r="R768" t="s">
        <v>849</v>
      </c>
      <c r="S768" t="s">
        <v>71</v>
      </c>
    </row>
    <row r="769" spans="1:19" x14ac:dyDescent="0.25">
      <c r="A769" s="70" t="str">
        <f>extraction!$C$23</f>
        <v>250109S04_Me_Batch_30_Tube_04</v>
      </c>
      <c r="B769" s="70" t="str">
        <f>extraction!$D$23</f>
        <v>250109S04_Me</v>
      </c>
      <c r="C769" t="s">
        <v>747</v>
      </c>
      <c r="D769" s="70" t="s">
        <v>94</v>
      </c>
      <c r="E769" s="70" t="s">
        <v>77</v>
      </c>
      <c r="F769" s="70" t="str">
        <f t="shared" si="9"/>
        <v>250109S04_Me_d15N_1_Tyr</v>
      </c>
      <c r="G769" s="129" t="s">
        <v>871</v>
      </c>
      <c r="H769" s="70">
        <v>1</v>
      </c>
      <c r="I769" s="120"/>
      <c r="J769" s="70" t="s">
        <v>76</v>
      </c>
      <c r="K769" s="70" t="s">
        <v>736</v>
      </c>
      <c r="R769" t="s">
        <v>849</v>
      </c>
      <c r="S769" t="s">
        <v>71</v>
      </c>
    </row>
    <row r="770" spans="1:19" x14ac:dyDescent="0.25">
      <c r="A770" s="70" t="str">
        <f>extraction!$C$23</f>
        <v>250109S04_Me_Batch_30_Tube_04</v>
      </c>
      <c r="B770" s="70" t="str">
        <f>extraction!$D$23</f>
        <v>250109S04_Me</v>
      </c>
      <c r="C770" t="s">
        <v>774</v>
      </c>
      <c r="D770" s="70" t="s">
        <v>95</v>
      </c>
      <c r="E770" s="70" t="s">
        <v>77</v>
      </c>
      <c r="F770" s="70" t="str">
        <f t="shared" si="9"/>
        <v>250109S04_Me_d15N_1_Val</v>
      </c>
      <c r="G770" s="129" t="s">
        <v>871</v>
      </c>
      <c r="H770" s="70">
        <v>1</v>
      </c>
      <c r="I770" s="120"/>
      <c r="J770" s="70" t="s">
        <v>76</v>
      </c>
      <c r="K770" s="70" t="s">
        <v>736</v>
      </c>
      <c r="R770" t="s">
        <v>849</v>
      </c>
      <c r="S770" t="s">
        <v>71</v>
      </c>
    </row>
    <row r="771" spans="1:19" x14ac:dyDescent="0.25">
      <c r="A771" s="70" t="str">
        <f>extraction!$C$23</f>
        <v>250109S04_Me_Batch_30_Tube_04</v>
      </c>
      <c r="B771" s="70" t="str">
        <f>extraction!$D$23</f>
        <v>250109S04_Me</v>
      </c>
      <c r="C771" t="s">
        <v>734</v>
      </c>
      <c r="D771" s="70" t="s">
        <v>84</v>
      </c>
      <c r="E771" s="70" t="s">
        <v>78</v>
      </c>
      <c r="F771" s="70" t="str">
        <f t="shared" si="9"/>
        <v>250109S04_Me_area_1_Ala</v>
      </c>
      <c r="G771" s="129" t="s">
        <v>871</v>
      </c>
      <c r="H771" s="70">
        <v>1</v>
      </c>
      <c r="I771" s="120">
        <v>2.3330000000000002</v>
      </c>
      <c r="K771" s="70" t="s">
        <v>736</v>
      </c>
      <c r="R771" t="s">
        <v>849</v>
      </c>
      <c r="S771" t="s">
        <v>71</v>
      </c>
    </row>
    <row r="772" spans="1:19" x14ac:dyDescent="0.25">
      <c r="A772" s="70" t="str">
        <f>extraction!$C$23</f>
        <v>250109S04_Me_Batch_30_Tube_04</v>
      </c>
      <c r="B772" s="70" t="str">
        <f>extraction!$D$23</f>
        <v>250109S04_Me</v>
      </c>
      <c r="C772" t="s">
        <v>738</v>
      </c>
      <c r="D772" s="70" t="s">
        <v>85</v>
      </c>
      <c r="E772" s="70" t="s">
        <v>78</v>
      </c>
      <c r="F772" s="70" t="str">
        <f t="shared" si="9"/>
        <v>250109S04_Me_area_1_Asp</v>
      </c>
      <c r="G772" s="129" t="s">
        <v>871</v>
      </c>
      <c r="H772" s="70">
        <v>1</v>
      </c>
      <c r="I772" s="120">
        <v>12.593</v>
      </c>
      <c r="K772" s="70" t="s">
        <v>736</v>
      </c>
      <c r="R772" t="s">
        <v>849</v>
      </c>
      <c r="S772" t="s">
        <v>71</v>
      </c>
    </row>
    <row r="773" spans="1:19" x14ac:dyDescent="0.25">
      <c r="A773" s="70" t="str">
        <f>extraction!$C$23</f>
        <v>250109S04_Me_Batch_30_Tube_04</v>
      </c>
      <c r="B773" s="70" t="str">
        <f>extraction!$D$23</f>
        <v>250109S04_Me</v>
      </c>
      <c r="C773" t="s">
        <v>851</v>
      </c>
      <c r="D773" s="70" t="s">
        <v>86</v>
      </c>
      <c r="E773" s="70" t="s">
        <v>78</v>
      </c>
      <c r="F773" s="70" t="str">
        <f t="shared" si="9"/>
        <v>250109S04_Me_area_1_Glu</v>
      </c>
      <c r="G773" s="129" t="s">
        <v>871</v>
      </c>
      <c r="H773" s="70">
        <v>1</v>
      </c>
      <c r="I773" s="120">
        <v>15.786</v>
      </c>
      <c r="K773" s="70" t="s">
        <v>736</v>
      </c>
      <c r="R773" t="s">
        <v>849</v>
      </c>
      <c r="S773" t="s">
        <v>71</v>
      </c>
    </row>
    <row r="774" spans="1:19" x14ac:dyDescent="0.25">
      <c r="A774" s="70" t="str">
        <f>extraction!$C$23</f>
        <v>250109S04_Me_Batch_30_Tube_04</v>
      </c>
      <c r="B774" s="70" t="str">
        <f>extraction!$D$23</f>
        <v>250109S04_Me</v>
      </c>
      <c r="C774" s="127" t="s">
        <v>155</v>
      </c>
      <c r="D774" s="70" t="s">
        <v>87</v>
      </c>
      <c r="E774" s="70" t="s">
        <v>78</v>
      </c>
      <c r="F774" s="70" t="str">
        <f t="shared" si="9"/>
        <v>250109S04_Me_area_1_Gly</v>
      </c>
      <c r="G774" s="129" t="s">
        <v>871</v>
      </c>
      <c r="H774" s="70">
        <v>1</v>
      </c>
      <c r="I774" s="120">
        <v>6.242</v>
      </c>
      <c r="K774" s="70" t="s">
        <v>736</v>
      </c>
      <c r="R774" t="s">
        <v>849</v>
      </c>
      <c r="S774" t="s">
        <v>71</v>
      </c>
    </row>
    <row r="775" spans="1:19" x14ac:dyDescent="0.25">
      <c r="A775" s="70" t="str">
        <f>extraction!$C$23</f>
        <v>250109S04_Me_Batch_30_Tube_04</v>
      </c>
      <c r="B775" s="70" t="str">
        <f>extraction!$D$23</f>
        <v>250109S04_Me</v>
      </c>
      <c r="C775" t="s">
        <v>739</v>
      </c>
      <c r="D775" s="70" t="s">
        <v>850</v>
      </c>
      <c r="E775" s="70" t="s">
        <v>78</v>
      </c>
      <c r="F775" s="70" t="str">
        <f t="shared" si="9"/>
        <v>250109S04_Me_area_1_Ile</v>
      </c>
      <c r="G775" s="129" t="s">
        <v>871</v>
      </c>
      <c r="H775" s="70">
        <v>1</v>
      </c>
      <c r="I775" s="120">
        <v>2.3039999999999998</v>
      </c>
      <c r="K775" s="70" t="s">
        <v>736</v>
      </c>
      <c r="R775" t="s">
        <v>849</v>
      </c>
      <c r="S775" t="s">
        <v>71</v>
      </c>
    </row>
    <row r="776" spans="1:19" x14ac:dyDescent="0.25">
      <c r="A776" s="70" t="str">
        <f>extraction!$C$23</f>
        <v>250109S04_Me_Batch_30_Tube_04</v>
      </c>
      <c r="B776" s="70" t="str">
        <f>extraction!$D$23</f>
        <v>250109S04_Me</v>
      </c>
      <c r="C776" t="s">
        <v>740</v>
      </c>
      <c r="D776" s="70" t="s">
        <v>88</v>
      </c>
      <c r="E776" s="70" t="s">
        <v>78</v>
      </c>
      <c r="F776" s="70" t="str">
        <f t="shared" si="9"/>
        <v>250109S04_Me_area_1_Leu</v>
      </c>
      <c r="G776" s="129" t="s">
        <v>871</v>
      </c>
      <c r="H776" s="70">
        <v>1</v>
      </c>
      <c r="I776" s="120">
        <v>5.6459999999999999</v>
      </c>
      <c r="K776" s="70" t="s">
        <v>736</v>
      </c>
      <c r="R776" t="s">
        <v>849</v>
      </c>
      <c r="S776" t="s">
        <v>71</v>
      </c>
    </row>
    <row r="777" spans="1:19" x14ac:dyDescent="0.25">
      <c r="A777" s="70" t="str">
        <f>extraction!$C$23</f>
        <v>250109S04_Me_Batch_30_Tube_04</v>
      </c>
      <c r="B777" s="70" t="str">
        <f>extraction!$D$23</f>
        <v>250109S04_Me</v>
      </c>
      <c r="C777" t="s">
        <v>741</v>
      </c>
      <c r="D777" s="70" t="s">
        <v>89</v>
      </c>
      <c r="E777" s="70" t="s">
        <v>78</v>
      </c>
      <c r="F777" s="70" t="str">
        <f t="shared" si="9"/>
        <v>250109S04_Me_area_1_Lys</v>
      </c>
      <c r="G777" s="129" t="s">
        <v>871</v>
      </c>
      <c r="H777" s="70">
        <v>1</v>
      </c>
      <c r="I777" s="120">
        <v>12.228</v>
      </c>
      <c r="K777" s="70" t="s">
        <v>736</v>
      </c>
      <c r="R777" t="s">
        <v>849</v>
      </c>
      <c r="S777" t="s">
        <v>71</v>
      </c>
    </row>
    <row r="778" spans="1:19" x14ac:dyDescent="0.25">
      <c r="A778" s="70" t="str">
        <f>extraction!$C$23</f>
        <v>250109S04_Me_Batch_30_Tube_04</v>
      </c>
      <c r="B778" s="70" t="str">
        <f>extraction!$D$23</f>
        <v>250109S04_Me</v>
      </c>
      <c r="C778" t="s">
        <v>742</v>
      </c>
      <c r="D778" s="70" t="s">
        <v>852</v>
      </c>
      <c r="E778" s="70" t="s">
        <v>78</v>
      </c>
      <c r="F778" s="70" t="str">
        <f t="shared" si="9"/>
        <v>250109S04_Me_area_1_NLeu</v>
      </c>
      <c r="G778" s="129" t="s">
        <v>871</v>
      </c>
      <c r="H778" s="70">
        <v>1</v>
      </c>
      <c r="I778" s="120">
        <v>30.896000000000001</v>
      </c>
      <c r="K778" s="70" t="s">
        <v>736</v>
      </c>
      <c r="R778" t="s">
        <v>849</v>
      </c>
      <c r="S778" t="s">
        <v>71</v>
      </c>
    </row>
    <row r="779" spans="1:19" x14ac:dyDescent="0.25">
      <c r="A779" s="70" t="str">
        <f>extraction!$C$23</f>
        <v>250109S04_Me_Batch_30_Tube_04</v>
      </c>
      <c r="B779" s="70" t="str">
        <f>extraction!$D$23</f>
        <v>250109S04_Me</v>
      </c>
      <c r="C779" t="s">
        <v>743</v>
      </c>
      <c r="D779" s="70" t="s">
        <v>90</v>
      </c>
      <c r="E779" s="70" t="s">
        <v>78</v>
      </c>
      <c r="F779" s="70" t="str">
        <f t="shared" si="9"/>
        <v>250109S04_Me_area_1_Phe</v>
      </c>
      <c r="G779" s="129" t="s">
        <v>871</v>
      </c>
      <c r="H779" s="70">
        <v>1</v>
      </c>
      <c r="I779" s="120">
        <v>3.0859999999999999</v>
      </c>
      <c r="K779" s="70" t="s">
        <v>736</v>
      </c>
      <c r="R779" t="s">
        <v>849</v>
      </c>
      <c r="S779" t="s">
        <v>71</v>
      </c>
    </row>
    <row r="780" spans="1:19" x14ac:dyDescent="0.25">
      <c r="A780" s="70" t="str">
        <f>extraction!$C$23</f>
        <v>250109S04_Me_Batch_30_Tube_04</v>
      </c>
      <c r="B780" s="70" t="str">
        <f>extraction!$D$23</f>
        <v>250109S04_Me</v>
      </c>
      <c r="C780" t="s">
        <v>744</v>
      </c>
      <c r="D780" s="70" t="s">
        <v>91</v>
      </c>
      <c r="E780" s="70" t="s">
        <v>78</v>
      </c>
      <c r="F780" s="70" t="str">
        <f t="shared" si="9"/>
        <v>250109S04_Me_area_1_Pro</v>
      </c>
      <c r="G780" s="129" t="s">
        <v>871</v>
      </c>
      <c r="H780" s="70">
        <v>1</v>
      </c>
      <c r="I780" s="120">
        <v>7.47</v>
      </c>
      <c r="K780" s="70" t="s">
        <v>736</v>
      </c>
      <c r="R780" t="s">
        <v>849</v>
      </c>
      <c r="S780" t="s">
        <v>71</v>
      </c>
    </row>
    <row r="781" spans="1:19" x14ac:dyDescent="0.25">
      <c r="A781" s="70" t="str">
        <f>extraction!$C$23</f>
        <v>250109S04_Me_Batch_30_Tube_04</v>
      </c>
      <c r="B781" s="70" t="str">
        <f>extraction!$D$23</f>
        <v>250109S04_Me</v>
      </c>
      <c r="C781" t="s">
        <v>745</v>
      </c>
      <c r="D781" s="70" t="s">
        <v>92</v>
      </c>
      <c r="E781" s="70" t="s">
        <v>78</v>
      </c>
      <c r="F781" s="70" t="str">
        <f t="shared" si="9"/>
        <v>250109S04_Me_area_1_Ser</v>
      </c>
      <c r="G781" s="129" t="s">
        <v>871</v>
      </c>
      <c r="H781" s="70">
        <v>1</v>
      </c>
      <c r="I781" s="120">
        <v>4.0540000000000003</v>
      </c>
      <c r="K781" s="70" t="s">
        <v>736</v>
      </c>
      <c r="R781" t="s">
        <v>849</v>
      </c>
      <c r="S781" t="s">
        <v>71</v>
      </c>
    </row>
    <row r="782" spans="1:19" x14ac:dyDescent="0.25">
      <c r="A782" s="70" t="str">
        <f>extraction!$C$23</f>
        <v>250109S04_Me_Batch_30_Tube_04</v>
      </c>
      <c r="B782" s="70" t="str">
        <f>extraction!$D$23</f>
        <v>250109S04_Me</v>
      </c>
      <c r="C782" t="s">
        <v>746</v>
      </c>
      <c r="D782" s="70" t="s">
        <v>93</v>
      </c>
      <c r="E782" s="70" t="s">
        <v>78</v>
      </c>
      <c r="F782" s="70" t="str">
        <f t="shared" si="9"/>
        <v>250109S04_Me_area_1_Thr</v>
      </c>
      <c r="G782" s="129" t="s">
        <v>871</v>
      </c>
      <c r="H782" s="70">
        <v>1</v>
      </c>
      <c r="I782" s="120">
        <v>3.5859999999999999</v>
      </c>
      <c r="K782" s="70" t="s">
        <v>736</v>
      </c>
      <c r="R782" t="s">
        <v>849</v>
      </c>
      <c r="S782" t="s">
        <v>71</v>
      </c>
    </row>
    <row r="783" spans="1:19" x14ac:dyDescent="0.25">
      <c r="A783" s="70" t="str">
        <f>extraction!$C$23</f>
        <v>250109S04_Me_Batch_30_Tube_04</v>
      </c>
      <c r="B783" s="70" t="str">
        <f>extraction!$D$23</f>
        <v>250109S04_Me</v>
      </c>
      <c r="C783" t="s">
        <v>747</v>
      </c>
      <c r="D783" s="70" t="s">
        <v>94</v>
      </c>
      <c r="E783" s="70" t="s">
        <v>78</v>
      </c>
      <c r="F783" s="70" t="str">
        <f t="shared" si="9"/>
        <v>250109S04_Me_area_1_Tyr</v>
      </c>
      <c r="G783" s="129" t="s">
        <v>871</v>
      </c>
      <c r="H783" s="70">
        <v>1</v>
      </c>
      <c r="I783" s="120"/>
      <c r="K783" s="70" t="s">
        <v>736</v>
      </c>
      <c r="R783" t="s">
        <v>849</v>
      </c>
      <c r="S783" t="s">
        <v>71</v>
      </c>
    </row>
    <row r="784" spans="1:19" x14ac:dyDescent="0.25">
      <c r="A784" s="70" t="str">
        <f>extraction!$C$23</f>
        <v>250109S04_Me_Batch_30_Tube_04</v>
      </c>
      <c r="B784" s="70" t="str">
        <f>extraction!$D$23</f>
        <v>250109S04_Me</v>
      </c>
      <c r="C784" t="s">
        <v>774</v>
      </c>
      <c r="D784" s="70" t="s">
        <v>95</v>
      </c>
      <c r="E784" s="70" t="s">
        <v>78</v>
      </c>
      <c r="F784" s="70" t="str">
        <f t="shared" si="9"/>
        <v>250109S04_Me_area_1_Val</v>
      </c>
      <c r="G784" s="129" t="s">
        <v>871</v>
      </c>
      <c r="H784" s="70">
        <v>1</v>
      </c>
      <c r="I784" s="120"/>
      <c r="K784" s="70" t="s">
        <v>736</v>
      </c>
      <c r="R784" t="s">
        <v>849</v>
      </c>
      <c r="S784" t="s">
        <v>71</v>
      </c>
    </row>
    <row r="785" spans="1:19" x14ac:dyDescent="0.25">
      <c r="C785"/>
    </row>
    <row r="786" spans="1:19" x14ac:dyDescent="0.25">
      <c r="A786" s="70" t="str">
        <f>extraction!$C$23</f>
        <v>250109S04_Me_Batch_30_Tube_04</v>
      </c>
      <c r="B786" s="70" t="str">
        <f>extraction!$D$23</f>
        <v>250109S04_Me</v>
      </c>
      <c r="C786" t="s">
        <v>734</v>
      </c>
      <c r="D786" s="70" t="s">
        <v>84</v>
      </c>
      <c r="E786" s="70" t="s">
        <v>77</v>
      </c>
      <c r="F786" s="70" t="str">
        <f t="shared" ref="F786:F842" si="17">B786&amp;"_"&amp;LEFT(E786,4)&amp;"_"&amp;H786&amp;"_"&amp;D786</f>
        <v>250109S04_Me_d15N_2_Ala</v>
      </c>
      <c r="G786" s="129" t="s">
        <v>876</v>
      </c>
      <c r="H786" s="70">
        <v>2</v>
      </c>
      <c r="I786" s="120"/>
      <c r="J786" s="70" t="s">
        <v>76</v>
      </c>
      <c r="K786" s="70" t="s">
        <v>736</v>
      </c>
      <c r="R786" t="s">
        <v>849</v>
      </c>
      <c r="S786" t="s">
        <v>71</v>
      </c>
    </row>
    <row r="787" spans="1:19" x14ac:dyDescent="0.25">
      <c r="A787" s="70" t="str">
        <f>extraction!$C$23</f>
        <v>250109S04_Me_Batch_30_Tube_04</v>
      </c>
      <c r="B787" s="70" t="str">
        <f>extraction!$D$23</f>
        <v>250109S04_Me</v>
      </c>
      <c r="C787" t="s">
        <v>738</v>
      </c>
      <c r="D787" s="70" t="s">
        <v>85</v>
      </c>
      <c r="E787" s="70" t="s">
        <v>77</v>
      </c>
      <c r="F787" s="70" t="str">
        <f t="shared" si="17"/>
        <v>250109S04_Me_d15N_2_Asp</v>
      </c>
      <c r="G787" s="129" t="s">
        <v>876</v>
      </c>
      <c r="H787" s="70">
        <v>2</v>
      </c>
      <c r="I787" s="120">
        <v>17.36</v>
      </c>
      <c r="J787" s="70" t="s">
        <v>76</v>
      </c>
      <c r="K787" s="70" t="s">
        <v>736</v>
      </c>
      <c r="R787" t="s">
        <v>849</v>
      </c>
      <c r="S787" t="s">
        <v>71</v>
      </c>
    </row>
    <row r="788" spans="1:19" x14ac:dyDescent="0.25">
      <c r="A788" s="70" t="str">
        <f>extraction!$C$23</f>
        <v>250109S04_Me_Batch_30_Tube_04</v>
      </c>
      <c r="B788" s="70" t="str">
        <f>extraction!$D$23</f>
        <v>250109S04_Me</v>
      </c>
      <c r="C788" t="s">
        <v>851</v>
      </c>
      <c r="D788" s="70" t="s">
        <v>86</v>
      </c>
      <c r="E788" s="70" t="s">
        <v>77</v>
      </c>
      <c r="F788" s="70" t="str">
        <f t="shared" si="17"/>
        <v>250109S04_Me_d15N_2_Glu</v>
      </c>
      <c r="G788" s="129" t="s">
        <v>876</v>
      </c>
      <c r="H788" s="70">
        <v>2</v>
      </c>
      <c r="I788" s="120">
        <v>21.73</v>
      </c>
      <c r="J788" s="70" t="s">
        <v>76</v>
      </c>
      <c r="K788" s="70" t="s">
        <v>736</v>
      </c>
      <c r="R788" t="s">
        <v>849</v>
      </c>
      <c r="S788" t="s">
        <v>71</v>
      </c>
    </row>
    <row r="789" spans="1:19" x14ac:dyDescent="0.25">
      <c r="A789" s="70" t="str">
        <f>extraction!$C$23</f>
        <v>250109S04_Me_Batch_30_Tube_04</v>
      </c>
      <c r="B789" s="70" t="str">
        <f>extraction!$D$23</f>
        <v>250109S04_Me</v>
      </c>
      <c r="C789" s="127" t="s">
        <v>155</v>
      </c>
      <c r="D789" s="70" t="s">
        <v>87</v>
      </c>
      <c r="E789" s="70" t="s">
        <v>77</v>
      </c>
      <c r="F789" s="70" t="str">
        <f t="shared" si="17"/>
        <v>250109S04_Me_d15N_2_Gly</v>
      </c>
      <c r="G789" s="129" t="s">
        <v>876</v>
      </c>
      <c r="H789" s="70">
        <v>2</v>
      </c>
      <c r="I789" s="120">
        <v>14.89</v>
      </c>
      <c r="J789" s="70" t="s">
        <v>76</v>
      </c>
      <c r="K789" s="70" t="s">
        <v>736</v>
      </c>
      <c r="R789" t="s">
        <v>849</v>
      </c>
      <c r="S789" t="s">
        <v>71</v>
      </c>
    </row>
    <row r="790" spans="1:19" x14ac:dyDescent="0.25">
      <c r="A790" s="70" t="str">
        <f>extraction!$C$23</f>
        <v>250109S04_Me_Batch_30_Tube_04</v>
      </c>
      <c r="B790" s="70" t="str">
        <f>extraction!$D$23</f>
        <v>250109S04_Me</v>
      </c>
      <c r="C790" t="s">
        <v>739</v>
      </c>
      <c r="D790" s="70" t="s">
        <v>850</v>
      </c>
      <c r="E790" s="70" t="s">
        <v>77</v>
      </c>
      <c r="F790" s="70" t="str">
        <f t="shared" si="17"/>
        <v>250109S04_Me_d15N_2_Ile</v>
      </c>
      <c r="G790" s="129" t="s">
        <v>876</v>
      </c>
      <c r="H790" s="70">
        <v>2</v>
      </c>
      <c r="I790" s="120">
        <v>26.51</v>
      </c>
      <c r="J790" s="70" t="s">
        <v>76</v>
      </c>
      <c r="K790" s="70" t="s">
        <v>736</v>
      </c>
      <c r="R790" t="s">
        <v>849</v>
      </c>
      <c r="S790" t="s">
        <v>71</v>
      </c>
    </row>
    <row r="791" spans="1:19" x14ac:dyDescent="0.25">
      <c r="A791" s="70" t="str">
        <f>extraction!$C$23</f>
        <v>250109S04_Me_Batch_30_Tube_04</v>
      </c>
      <c r="B791" s="70" t="str">
        <f>extraction!$D$23</f>
        <v>250109S04_Me</v>
      </c>
      <c r="C791" t="s">
        <v>740</v>
      </c>
      <c r="D791" s="70" t="s">
        <v>88</v>
      </c>
      <c r="E791" s="70" t="s">
        <v>77</v>
      </c>
      <c r="F791" s="70" t="str">
        <f t="shared" si="17"/>
        <v>250109S04_Me_d15N_2_Leu</v>
      </c>
      <c r="G791" s="129" t="s">
        <v>876</v>
      </c>
      <c r="H791" s="70">
        <v>2</v>
      </c>
      <c r="I791" s="120">
        <v>20.14</v>
      </c>
      <c r="J791" s="70" t="s">
        <v>76</v>
      </c>
      <c r="K791" s="70" t="s">
        <v>736</v>
      </c>
      <c r="R791" t="s">
        <v>849</v>
      </c>
      <c r="S791" t="s">
        <v>71</v>
      </c>
    </row>
    <row r="792" spans="1:19" x14ac:dyDescent="0.25">
      <c r="A792" s="70" t="str">
        <f>extraction!$C$23</f>
        <v>250109S04_Me_Batch_30_Tube_04</v>
      </c>
      <c r="B792" s="70" t="str">
        <f>extraction!$D$23</f>
        <v>250109S04_Me</v>
      </c>
      <c r="C792" t="s">
        <v>741</v>
      </c>
      <c r="D792" s="70" t="s">
        <v>89</v>
      </c>
      <c r="E792" s="70" t="s">
        <v>77</v>
      </c>
      <c r="F792" s="70" t="str">
        <f t="shared" si="17"/>
        <v>250109S04_Me_d15N_2_Lys</v>
      </c>
      <c r="G792" s="129" t="s">
        <v>876</v>
      </c>
      <c r="H792" s="70">
        <v>2</v>
      </c>
      <c r="I792" s="120">
        <v>9.26</v>
      </c>
      <c r="J792" s="70" t="s">
        <v>76</v>
      </c>
      <c r="K792" s="70" t="s">
        <v>736</v>
      </c>
      <c r="R792" t="s">
        <v>849</v>
      </c>
      <c r="S792" t="s">
        <v>71</v>
      </c>
    </row>
    <row r="793" spans="1:19" x14ac:dyDescent="0.25">
      <c r="A793" s="70" t="str">
        <f>extraction!$C$23</f>
        <v>250109S04_Me_Batch_30_Tube_04</v>
      </c>
      <c r="B793" s="70" t="str">
        <f>extraction!$D$23</f>
        <v>250109S04_Me</v>
      </c>
      <c r="C793" t="s">
        <v>742</v>
      </c>
      <c r="D793" s="70" t="s">
        <v>852</v>
      </c>
      <c r="E793" s="70" t="s">
        <v>77</v>
      </c>
      <c r="F793" s="70" t="str">
        <f t="shared" si="17"/>
        <v>250109S04_Me_d15N_2_NLeu</v>
      </c>
      <c r="G793" s="129" t="s">
        <v>876</v>
      </c>
      <c r="H793" s="70">
        <v>2</v>
      </c>
      <c r="I793" s="120">
        <v>0.61</v>
      </c>
      <c r="J793" s="70" t="s">
        <v>76</v>
      </c>
      <c r="K793" s="70" t="s">
        <v>736</v>
      </c>
      <c r="R793" t="s">
        <v>849</v>
      </c>
      <c r="S793" t="s">
        <v>71</v>
      </c>
    </row>
    <row r="794" spans="1:19" x14ac:dyDescent="0.25">
      <c r="A794" s="70" t="str">
        <f>extraction!$C$23</f>
        <v>250109S04_Me_Batch_30_Tube_04</v>
      </c>
      <c r="B794" s="70" t="str">
        <f>extraction!$D$23</f>
        <v>250109S04_Me</v>
      </c>
      <c r="C794" t="s">
        <v>743</v>
      </c>
      <c r="D794" s="70" t="s">
        <v>90</v>
      </c>
      <c r="E794" s="70" t="s">
        <v>77</v>
      </c>
      <c r="F794" s="70" t="str">
        <f t="shared" si="17"/>
        <v>250109S04_Me_d15N_2_Phe</v>
      </c>
      <c r="G794" s="129" t="s">
        <v>876</v>
      </c>
      <c r="H794" s="70">
        <v>2</v>
      </c>
      <c r="I794" s="120">
        <v>8.02</v>
      </c>
      <c r="J794" s="70" t="s">
        <v>76</v>
      </c>
      <c r="K794" s="70" t="s">
        <v>736</v>
      </c>
      <c r="R794" t="s">
        <v>849</v>
      </c>
      <c r="S794" t="s">
        <v>71</v>
      </c>
    </row>
    <row r="795" spans="1:19" x14ac:dyDescent="0.25">
      <c r="A795" s="70" t="str">
        <f>extraction!$C$23</f>
        <v>250109S04_Me_Batch_30_Tube_04</v>
      </c>
      <c r="B795" s="70" t="str">
        <f>extraction!$D$23</f>
        <v>250109S04_Me</v>
      </c>
      <c r="C795" t="s">
        <v>744</v>
      </c>
      <c r="D795" s="70" t="s">
        <v>91</v>
      </c>
      <c r="E795" s="70" t="s">
        <v>77</v>
      </c>
      <c r="F795" s="70" t="str">
        <f t="shared" si="17"/>
        <v>250109S04_Me_d15N_2_Pro</v>
      </c>
      <c r="G795" s="129" t="s">
        <v>876</v>
      </c>
      <c r="H795" s="70">
        <v>2</v>
      </c>
      <c r="I795" s="120">
        <v>21.06</v>
      </c>
      <c r="J795" s="70" t="s">
        <v>76</v>
      </c>
      <c r="K795" s="70" t="s">
        <v>736</v>
      </c>
      <c r="R795" t="s">
        <v>849</v>
      </c>
      <c r="S795" t="s">
        <v>71</v>
      </c>
    </row>
    <row r="796" spans="1:19" x14ac:dyDescent="0.25">
      <c r="A796" s="70" t="str">
        <f>extraction!$C$23</f>
        <v>250109S04_Me_Batch_30_Tube_04</v>
      </c>
      <c r="B796" s="70" t="str">
        <f>extraction!$D$23</f>
        <v>250109S04_Me</v>
      </c>
      <c r="C796" t="s">
        <v>745</v>
      </c>
      <c r="D796" s="70" t="s">
        <v>92</v>
      </c>
      <c r="E796" s="70" t="s">
        <v>77</v>
      </c>
      <c r="F796" s="70" t="str">
        <f t="shared" si="17"/>
        <v>250109S04_Me_d15N_2_Ser</v>
      </c>
      <c r="G796" s="129" t="s">
        <v>876</v>
      </c>
      <c r="H796" s="70">
        <v>2</v>
      </c>
      <c r="I796" s="120">
        <v>15.02</v>
      </c>
      <c r="J796" s="70" t="s">
        <v>76</v>
      </c>
      <c r="K796" s="70" t="s">
        <v>736</v>
      </c>
      <c r="R796" t="s">
        <v>849</v>
      </c>
      <c r="S796" t="s">
        <v>71</v>
      </c>
    </row>
    <row r="797" spans="1:19" x14ac:dyDescent="0.25">
      <c r="A797" s="70" t="str">
        <f>extraction!$C$23</f>
        <v>250109S04_Me_Batch_30_Tube_04</v>
      </c>
      <c r="B797" s="70" t="str">
        <f>extraction!$D$23</f>
        <v>250109S04_Me</v>
      </c>
      <c r="C797" t="s">
        <v>746</v>
      </c>
      <c r="D797" s="70" t="s">
        <v>93</v>
      </c>
      <c r="E797" s="70" t="s">
        <v>77</v>
      </c>
      <c r="F797" s="70" t="str">
        <f t="shared" si="17"/>
        <v>250109S04_Me_d15N_2_Thr</v>
      </c>
      <c r="G797" s="129" t="s">
        <v>876</v>
      </c>
      <c r="H797" s="70">
        <v>2</v>
      </c>
      <c r="I797" s="120">
        <v>-4.62</v>
      </c>
      <c r="J797" s="70" t="s">
        <v>76</v>
      </c>
      <c r="K797" s="70" t="s">
        <v>736</v>
      </c>
      <c r="R797" t="s">
        <v>849</v>
      </c>
      <c r="S797" t="s">
        <v>71</v>
      </c>
    </row>
    <row r="798" spans="1:19" x14ac:dyDescent="0.25">
      <c r="A798" s="70" t="str">
        <f>extraction!$C$23</f>
        <v>250109S04_Me_Batch_30_Tube_04</v>
      </c>
      <c r="B798" s="70" t="str">
        <f>extraction!$D$23</f>
        <v>250109S04_Me</v>
      </c>
      <c r="C798" t="s">
        <v>747</v>
      </c>
      <c r="D798" s="70" t="s">
        <v>94</v>
      </c>
      <c r="E798" s="70" t="s">
        <v>77</v>
      </c>
      <c r="F798" s="70" t="str">
        <f t="shared" si="17"/>
        <v>250109S04_Me_d15N_2_Tyr</v>
      </c>
      <c r="G798" s="129" t="s">
        <v>876</v>
      </c>
      <c r="H798" s="70">
        <v>2</v>
      </c>
      <c r="I798" s="120"/>
      <c r="J798" s="70" t="s">
        <v>76</v>
      </c>
      <c r="K798" s="70" t="s">
        <v>736</v>
      </c>
      <c r="R798" t="s">
        <v>849</v>
      </c>
      <c r="S798" t="s">
        <v>71</v>
      </c>
    </row>
    <row r="799" spans="1:19" x14ac:dyDescent="0.25">
      <c r="A799" s="70" t="str">
        <f>extraction!$C$23</f>
        <v>250109S04_Me_Batch_30_Tube_04</v>
      </c>
      <c r="B799" s="70" t="str">
        <f>extraction!$D$23</f>
        <v>250109S04_Me</v>
      </c>
      <c r="C799" t="s">
        <v>774</v>
      </c>
      <c r="D799" s="70" t="s">
        <v>95</v>
      </c>
      <c r="E799" s="70" t="s">
        <v>77</v>
      </c>
      <c r="F799" s="70" t="str">
        <f t="shared" si="17"/>
        <v>250109S04_Me_d15N_2_Val</v>
      </c>
      <c r="G799" s="129" t="s">
        <v>876</v>
      </c>
      <c r="H799" s="70">
        <v>2</v>
      </c>
      <c r="I799" s="120"/>
      <c r="J799" s="70" t="s">
        <v>76</v>
      </c>
      <c r="K799" s="70" t="s">
        <v>736</v>
      </c>
      <c r="R799" t="s">
        <v>849</v>
      </c>
      <c r="S799" t="s">
        <v>71</v>
      </c>
    </row>
    <row r="800" spans="1:19" x14ac:dyDescent="0.25">
      <c r="A800" s="70" t="str">
        <f>extraction!$C$23</f>
        <v>250109S04_Me_Batch_30_Tube_04</v>
      </c>
      <c r="B800" s="70" t="str">
        <f>extraction!$D$23</f>
        <v>250109S04_Me</v>
      </c>
      <c r="C800" t="s">
        <v>734</v>
      </c>
      <c r="D800" s="70" t="s">
        <v>84</v>
      </c>
      <c r="E800" s="70" t="s">
        <v>78</v>
      </c>
      <c r="F800" s="70" t="str">
        <f t="shared" si="17"/>
        <v>250109S04_Me_area_2_Ala</v>
      </c>
      <c r="G800" s="129" t="s">
        <v>876</v>
      </c>
      <c r="H800" s="70">
        <v>2</v>
      </c>
      <c r="I800" s="120">
        <v>1.8</v>
      </c>
      <c r="K800" s="70" t="s">
        <v>736</v>
      </c>
      <c r="R800" t="s">
        <v>849</v>
      </c>
      <c r="S800" t="s">
        <v>71</v>
      </c>
    </row>
    <row r="801" spans="1:19" x14ac:dyDescent="0.25">
      <c r="A801" s="70" t="str">
        <f>extraction!$C$23</f>
        <v>250109S04_Me_Batch_30_Tube_04</v>
      </c>
      <c r="B801" s="70" t="str">
        <f>extraction!$D$23</f>
        <v>250109S04_Me</v>
      </c>
      <c r="C801" t="s">
        <v>738</v>
      </c>
      <c r="D801" s="70" t="s">
        <v>85</v>
      </c>
      <c r="E801" s="70" t="s">
        <v>78</v>
      </c>
      <c r="F801" s="70" t="str">
        <f t="shared" si="17"/>
        <v>250109S04_Me_area_2_Asp</v>
      </c>
      <c r="G801" s="129" t="s">
        <v>876</v>
      </c>
      <c r="H801" s="70">
        <v>2</v>
      </c>
      <c r="I801" s="120">
        <v>10.657</v>
      </c>
      <c r="K801" s="70" t="s">
        <v>736</v>
      </c>
      <c r="R801" t="s">
        <v>849</v>
      </c>
      <c r="S801" t="s">
        <v>71</v>
      </c>
    </row>
    <row r="802" spans="1:19" x14ac:dyDescent="0.25">
      <c r="A802" s="70" t="str">
        <f>extraction!$C$23</f>
        <v>250109S04_Me_Batch_30_Tube_04</v>
      </c>
      <c r="B802" s="70" t="str">
        <f>extraction!$D$23</f>
        <v>250109S04_Me</v>
      </c>
      <c r="C802" t="s">
        <v>851</v>
      </c>
      <c r="D802" s="70" t="s">
        <v>86</v>
      </c>
      <c r="E802" s="70" t="s">
        <v>78</v>
      </c>
      <c r="F802" s="70" t="str">
        <f t="shared" si="17"/>
        <v>250109S04_Me_area_2_Glu</v>
      </c>
      <c r="G802" s="129" t="s">
        <v>876</v>
      </c>
      <c r="H802" s="70">
        <v>2</v>
      </c>
      <c r="I802" s="120">
        <v>13.894</v>
      </c>
      <c r="K802" s="70" t="s">
        <v>736</v>
      </c>
      <c r="R802" t="s">
        <v>849</v>
      </c>
      <c r="S802" t="s">
        <v>71</v>
      </c>
    </row>
    <row r="803" spans="1:19" x14ac:dyDescent="0.25">
      <c r="A803" s="70" t="str">
        <f>extraction!$C$23</f>
        <v>250109S04_Me_Batch_30_Tube_04</v>
      </c>
      <c r="B803" s="70" t="str">
        <f>extraction!$D$23</f>
        <v>250109S04_Me</v>
      </c>
      <c r="C803" s="127" t="s">
        <v>155</v>
      </c>
      <c r="D803" s="70" t="s">
        <v>87</v>
      </c>
      <c r="E803" s="70" t="s">
        <v>78</v>
      </c>
      <c r="F803" s="70" t="str">
        <f t="shared" si="17"/>
        <v>250109S04_Me_area_2_Gly</v>
      </c>
      <c r="G803" s="129" t="s">
        <v>876</v>
      </c>
      <c r="H803" s="70">
        <v>2</v>
      </c>
      <c r="I803" s="120">
        <v>5.6609999999999996</v>
      </c>
      <c r="K803" s="70" t="s">
        <v>736</v>
      </c>
      <c r="R803" t="s">
        <v>849</v>
      </c>
      <c r="S803" t="s">
        <v>71</v>
      </c>
    </row>
    <row r="804" spans="1:19" x14ac:dyDescent="0.25">
      <c r="A804" s="70" t="str">
        <f>extraction!$C$23</f>
        <v>250109S04_Me_Batch_30_Tube_04</v>
      </c>
      <c r="B804" s="70" t="str">
        <f>extraction!$D$23</f>
        <v>250109S04_Me</v>
      </c>
      <c r="C804" t="s">
        <v>739</v>
      </c>
      <c r="D804" s="70" t="s">
        <v>850</v>
      </c>
      <c r="E804" s="70" t="s">
        <v>78</v>
      </c>
      <c r="F804" s="70" t="str">
        <f t="shared" si="17"/>
        <v>250109S04_Me_area_2_Ile</v>
      </c>
      <c r="G804" s="129" t="s">
        <v>876</v>
      </c>
      <c r="H804" s="70">
        <v>2</v>
      </c>
      <c r="I804" s="120">
        <v>1.41</v>
      </c>
      <c r="K804" s="70" t="s">
        <v>736</v>
      </c>
      <c r="R804" t="s">
        <v>849</v>
      </c>
      <c r="S804" t="s">
        <v>71</v>
      </c>
    </row>
    <row r="805" spans="1:19" x14ac:dyDescent="0.25">
      <c r="A805" s="70" t="str">
        <f>extraction!$C$23</f>
        <v>250109S04_Me_Batch_30_Tube_04</v>
      </c>
      <c r="B805" s="70" t="str">
        <f>extraction!$D$23</f>
        <v>250109S04_Me</v>
      </c>
      <c r="C805" t="s">
        <v>740</v>
      </c>
      <c r="D805" s="70" t="s">
        <v>88</v>
      </c>
      <c r="E805" s="70" t="s">
        <v>78</v>
      </c>
      <c r="F805" s="70" t="str">
        <f t="shared" si="17"/>
        <v>250109S04_Me_area_2_Leu</v>
      </c>
      <c r="G805" s="129" t="s">
        <v>876</v>
      </c>
      <c r="H805" s="70">
        <v>2</v>
      </c>
      <c r="I805" s="120">
        <v>4.3360000000000003</v>
      </c>
      <c r="K805" s="70" t="s">
        <v>736</v>
      </c>
      <c r="R805" t="s">
        <v>849</v>
      </c>
      <c r="S805" t="s">
        <v>71</v>
      </c>
    </row>
    <row r="806" spans="1:19" x14ac:dyDescent="0.25">
      <c r="A806" s="70" t="str">
        <f>extraction!$C$23</f>
        <v>250109S04_Me_Batch_30_Tube_04</v>
      </c>
      <c r="B806" s="70" t="str">
        <f>extraction!$D$23</f>
        <v>250109S04_Me</v>
      </c>
      <c r="C806" t="s">
        <v>741</v>
      </c>
      <c r="D806" s="70" t="s">
        <v>89</v>
      </c>
      <c r="E806" s="70" t="s">
        <v>78</v>
      </c>
      <c r="F806" s="70" t="str">
        <f t="shared" si="17"/>
        <v>250109S04_Me_area_2_Lys</v>
      </c>
      <c r="G806" s="129" t="s">
        <v>876</v>
      </c>
      <c r="H806" s="70">
        <v>2</v>
      </c>
      <c r="I806" s="120">
        <v>10.91</v>
      </c>
      <c r="K806" s="70" t="s">
        <v>736</v>
      </c>
      <c r="R806" t="s">
        <v>849</v>
      </c>
      <c r="S806" t="s">
        <v>71</v>
      </c>
    </row>
    <row r="807" spans="1:19" x14ac:dyDescent="0.25">
      <c r="A807" s="70" t="str">
        <f>extraction!$C$23</f>
        <v>250109S04_Me_Batch_30_Tube_04</v>
      </c>
      <c r="B807" s="70" t="str">
        <f>extraction!$D$23</f>
        <v>250109S04_Me</v>
      </c>
      <c r="C807" t="s">
        <v>742</v>
      </c>
      <c r="D807" s="70" t="s">
        <v>852</v>
      </c>
      <c r="E807" s="70" t="s">
        <v>78</v>
      </c>
      <c r="F807" s="70" t="str">
        <f t="shared" si="17"/>
        <v>250109S04_Me_area_2_NLeu</v>
      </c>
      <c r="G807" s="129" t="s">
        <v>876</v>
      </c>
      <c r="H807" s="70">
        <v>2</v>
      </c>
      <c r="I807" s="120">
        <v>25.577000000000002</v>
      </c>
      <c r="K807" s="70" t="s">
        <v>736</v>
      </c>
      <c r="R807" t="s">
        <v>849</v>
      </c>
      <c r="S807" t="s">
        <v>71</v>
      </c>
    </row>
    <row r="808" spans="1:19" x14ac:dyDescent="0.25">
      <c r="A808" s="70" t="str">
        <f>extraction!$C$23</f>
        <v>250109S04_Me_Batch_30_Tube_04</v>
      </c>
      <c r="B808" s="70" t="str">
        <f>extraction!$D$23</f>
        <v>250109S04_Me</v>
      </c>
      <c r="C808" t="s">
        <v>743</v>
      </c>
      <c r="D808" s="70" t="s">
        <v>90</v>
      </c>
      <c r="E808" s="70" t="s">
        <v>78</v>
      </c>
      <c r="F808" s="70" t="str">
        <f t="shared" si="17"/>
        <v>250109S04_Me_area_2_Phe</v>
      </c>
      <c r="G808" s="129" t="s">
        <v>876</v>
      </c>
      <c r="H808" s="70">
        <v>2</v>
      </c>
      <c r="I808" s="120">
        <v>2.4649999999999999</v>
      </c>
      <c r="K808" s="70" t="s">
        <v>736</v>
      </c>
      <c r="R808" t="s">
        <v>849</v>
      </c>
      <c r="S808" t="s">
        <v>71</v>
      </c>
    </row>
    <row r="809" spans="1:19" x14ac:dyDescent="0.25">
      <c r="A809" s="70" t="str">
        <f>extraction!$C$23</f>
        <v>250109S04_Me_Batch_30_Tube_04</v>
      </c>
      <c r="B809" s="70" t="str">
        <f>extraction!$D$23</f>
        <v>250109S04_Me</v>
      </c>
      <c r="C809" t="s">
        <v>744</v>
      </c>
      <c r="D809" s="70" t="s">
        <v>91</v>
      </c>
      <c r="E809" s="70" t="s">
        <v>78</v>
      </c>
      <c r="F809" s="70" t="str">
        <f t="shared" si="17"/>
        <v>250109S04_Me_area_2_Pro</v>
      </c>
      <c r="G809" s="129" t="s">
        <v>876</v>
      </c>
      <c r="H809" s="70">
        <v>2</v>
      </c>
      <c r="I809" s="120">
        <v>6.1950000000000003</v>
      </c>
      <c r="K809" s="70" t="s">
        <v>736</v>
      </c>
      <c r="R809" t="s">
        <v>849</v>
      </c>
      <c r="S809" t="s">
        <v>71</v>
      </c>
    </row>
    <row r="810" spans="1:19" x14ac:dyDescent="0.25">
      <c r="A810" s="70" t="str">
        <f>extraction!$C$23</f>
        <v>250109S04_Me_Batch_30_Tube_04</v>
      </c>
      <c r="B810" s="70" t="str">
        <f>extraction!$D$23</f>
        <v>250109S04_Me</v>
      </c>
      <c r="C810" t="s">
        <v>745</v>
      </c>
      <c r="D810" s="70" t="s">
        <v>92</v>
      </c>
      <c r="E810" s="70" t="s">
        <v>78</v>
      </c>
      <c r="F810" s="70" t="str">
        <f t="shared" si="17"/>
        <v>250109S04_Me_area_2_Ser</v>
      </c>
      <c r="G810" s="129" t="s">
        <v>876</v>
      </c>
      <c r="H810" s="70">
        <v>2</v>
      </c>
      <c r="I810" s="120">
        <v>2.8620000000000001</v>
      </c>
      <c r="K810" s="70" t="s">
        <v>736</v>
      </c>
      <c r="R810" t="s">
        <v>849</v>
      </c>
      <c r="S810" t="s">
        <v>71</v>
      </c>
    </row>
    <row r="811" spans="1:19" x14ac:dyDescent="0.25">
      <c r="A811" s="70" t="str">
        <f>extraction!$C$23</f>
        <v>250109S04_Me_Batch_30_Tube_04</v>
      </c>
      <c r="B811" s="70" t="str">
        <f>extraction!$D$23</f>
        <v>250109S04_Me</v>
      </c>
      <c r="C811" t="s">
        <v>746</v>
      </c>
      <c r="D811" s="70" t="s">
        <v>93</v>
      </c>
      <c r="E811" s="70" t="s">
        <v>78</v>
      </c>
      <c r="F811" s="70" t="str">
        <f t="shared" si="17"/>
        <v>250109S04_Me_area_2_Thr</v>
      </c>
      <c r="G811" s="129" t="s">
        <v>876</v>
      </c>
      <c r="H811" s="70">
        <v>2</v>
      </c>
      <c r="I811" s="120">
        <v>3.137</v>
      </c>
      <c r="K811" s="70" t="s">
        <v>736</v>
      </c>
      <c r="R811" t="s">
        <v>849</v>
      </c>
      <c r="S811" t="s">
        <v>71</v>
      </c>
    </row>
    <row r="812" spans="1:19" x14ac:dyDescent="0.25">
      <c r="A812" s="70" t="str">
        <f>extraction!$C$23</f>
        <v>250109S04_Me_Batch_30_Tube_04</v>
      </c>
      <c r="B812" s="70" t="str">
        <f>extraction!$D$23</f>
        <v>250109S04_Me</v>
      </c>
      <c r="C812" t="s">
        <v>747</v>
      </c>
      <c r="D812" s="70" t="s">
        <v>94</v>
      </c>
      <c r="E812" s="70" t="s">
        <v>78</v>
      </c>
      <c r="F812" s="70" t="str">
        <f t="shared" si="17"/>
        <v>250109S04_Me_area_2_Tyr</v>
      </c>
      <c r="G812" s="129" t="s">
        <v>876</v>
      </c>
      <c r="H812" s="70">
        <v>2</v>
      </c>
      <c r="I812" s="120"/>
      <c r="K812" s="70" t="s">
        <v>736</v>
      </c>
      <c r="R812" t="s">
        <v>849</v>
      </c>
      <c r="S812" t="s">
        <v>71</v>
      </c>
    </row>
    <row r="813" spans="1:19" x14ac:dyDescent="0.25">
      <c r="A813" s="70" t="str">
        <f>extraction!$C$23</f>
        <v>250109S04_Me_Batch_30_Tube_04</v>
      </c>
      <c r="B813" s="70" t="str">
        <f>extraction!$D$23</f>
        <v>250109S04_Me</v>
      </c>
      <c r="C813" t="s">
        <v>774</v>
      </c>
      <c r="D813" s="70" t="s">
        <v>95</v>
      </c>
      <c r="E813" s="70" t="s">
        <v>78</v>
      </c>
      <c r="F813" s="70" t="str">
        <f t="shared" si="17"/>
        <v>250109S04_Me_area_2_Val</v>
      </c>
      <c r="G813" s="129" t="s">
        <v>876</v>
      </c>
      <c r="H813" s="70">
        <v>2</v>
      </c>
      <c r="I813" s="120"/>
      <c r="K813" s="70" t="s">
        <v>736</v>
      </c>
      <c r="R813" t="s">
        <v>849</v>
      </c>
      <c r="S813" t="s">
        <v>71</v>
      </c>
    </row>
    <row r="814" spans="1:19" x14ac:dyDescent="0.25">
      <c r="C814"/>
      <c r="F814" s="70" t="str">
        <f t="shared" si="17"/>
        <v>___</v>
      </c>
    </row>
    <row r="815" spans="1:19" x14ac:dyDescent="0.25">
      <c r="A815" s="70" t="str">
        <f>extraction!$C$24</f>
        <v>250128S05_Me_Batch_31_Tube_05</v>
      </c>
      <c r="B815" s="70" t="str">
        <f>extraction!$D$24</f>
        <v>250128S05_Me</v>
      </c>
      <c r="C815" t="s">
        <v>734</v>
      </c>
      <c r="D815" s="70" t="s">
        <v>84</v>
      </c>
      <c r="E815" s="70" t="s">
        <v>77</v>
      </c>
      <c r="F815" s="70" t="str">
        <f t="shared" si="17"/>
        <v>250128S05_Me_d15N_1_Ala</v>
      </c>
      <c r="G815" s="125" t="s">
        <v>878</v>
      </c>
      <c r="H815" s="70">
        <v>1</v>
      </c>
      <c r="I815" s="122">
        <v>24.8</v>
      </c>
      <c r="J815" s="70" t="s">
        <v>76</v>
      </c>
      <c r="K815" s="70" t="s">
        <v>736</v>
      </c>
      <c r="R815" t="s">
        <v>849</v>
      </c>
      <c r="S815" t="s">
        <v>71</v>
      </c>
    </row>
    <row r="816" spans="1:19" x14ac:dyDescent="0.25">
      <c r="A816" s="70" t="str">
        <f>extraction!$C$24</f>
        <v>250128S05_Me_Batch_31_Tube_05</v>
      </c>
      <c r="B816" s="70" t="str">
        <f>extraction!$D$24</f>
        <v>250128S05_Me</v>
      </c>
      <c r="C816" t="s">
        <v>738</v>
      </c>
      <c r="D816" s="70" t="s">
        <v>85</v>
      </c>
      <c r="E816" s="70" t="s">
        <v>77</v>
      </c>
      <c r="F816" s="70" t="str">
        <f t="shared" si="17"/>
        <v>250128S05_Me_d15N_1_Asp</v>
      </c>
      <c r="G816" s="125" t="s">
        <v>878</v>
      </c>
      <c r="H816" s="70">
        <v>1</v>
      </c>
      <c r="I816" s="122">
        <v>17.89</v>
      </c>
      <c r="J816" s="70" t="s">
        <v>76</v>
      </c>
      <c r="K816" s="70" t="s">
        <v>736</v>
      </c>
      <c r="R816" t="s">
        <v>849</v>
      </c>
      <c r="S816" t="s">
        <v>71</v>
      </c>
    </row>
    <row r="817" spans="1:19" x14ac:dyDescent="0.25">
      <c r="A817" s="70" t="str">
        <f>extraction!$C$24</f>
        <v>250128S05_Me_Batch_31_Tube_05</v>
      </c>
      <c r="B817" s="70" t="str">
        <f>extraction!$D$24</f>
        <v>250128S05_Me</v>
      </c>
      <c r="C817" t="s">
        <v>851</v>
      </c>
      <c r="D817" s="70" t="s">
        <v>86</v>
      </c>
      <c r="E817" s="70" t="s">
        <v>77</v>
      </c>
      <c r="F817" s="70" t="str">
        <f t="shared" si="17"/>
        <v>250128S05_Me_d15N_1_Glu</v>
      </c>
      <c r="G817" s="125" t="s">
        <v>878</v>
      </c>
      <c r="H817" s="70">
        <v>1</v>
      </c>
      <c r="I817" s="122">
        <v>21.89</v>
      </c>
      <c r="J817" s="70" t="s">
        <v>76</v>
      </c>
      <c r="K817" s="70" t="s">
        <v>736</v>
      </c>
      <c r="R817" t="s">
        <v>849</v>
      </c>
      <c r="S817" t="s">
        <v>71</v>
      </c>
    </row>
    <row r="818" spans="1:19" x14ac:dyDescent="0.25">
      <c r="A818" s="70" t="str">
        <f>extraction!$C$24</f>
        <v>250128S05_Me_Batch_31_Tube_05</v>
      </c>
      <c r="B818" s="70" t="str">
        <f>extraction!$D$24</f>
        <v>250128S05_Me</v>
      </c>
      <c r="C818" s="127" t="s">
        <v>155</v>
      </c>
      <c r="D818" s="70" t="s">
        <v>87</v>
      </c>
      <c r="E818" s="70" t="s">
        <v>77</v>
      </c>
      <c r="F818" s="70" t="str">
        <f t="shared" si="17"/>
        <v>250128S05_Me_d15N_1_Gly</v>
      </c>
      <c r="G818" s="125" t="s">
        <v>878</v>
      </c>
      <c r="H818" s="70">
        <v>1</v>
      </c>
      <c r="I818" s="122">
        <v>15.46</v>
      </c>
      <c r="J818" s="70" t="s">
        <v>76</v>
      </c>
      <c r="K818" s="70" t="s">
        <v>736</v>
      </c>
      <c r="R818" t="s">
        <v>849</v>
      </c>
      <c r="S818" t="s">
        <v>71</v>
      </c>
    </row>
    <row r="819" spans="1:19" x14ac:dyDescent="0.25">
      <c r="A819" s="70" t="str">
        <f>extraction!$C$24</f>
        <v>250128S05_Me_Batch_31_Tube_05</v>
      </c>
      <c r="B819" s="70" t="str">
        <f>extraction!$D$24</f>
        <v>250128S05_Me</v>
      </c>
      <c r="C819" t="s">
        <v>739</v>
      </c>
      <c r="D819" s="70" t="s">
        <v>850</v>
      </c>
      <c r="E819" s="70" t="s">
        <v>77</v>
      </c>
      <c r="F819" s="70" t="str">
        <f t="shared" si="17"/>
        <v>250128S05_Me_d15N_1_Ile</v>
      </c>
      <c r="G819" s="125" t="s">
        <v>878</v>
      </c>
      <c r="H819" s="70">
        <v>1</v>
      </c>
      <c r="I819" s="122">
        <v>22.67</v>
      </c>
      <c r="J819" s="70" t="s">
        <v>76</v>
      </c>
      <c r="K819" s="70" t="s">
        <v>736</v>
      </c>
      <c r="R819" t="s">
        <v>849</v>
      </c>
      <c r="S819" t="s">
        <v>71</v>
      </c>
    </row>
    <row r="820" spans="1:19" x14ac:dyDescent="0.25">
      <c r="A820" s="70" t="str">
        <f>extraction!$C$24</f>
        <v>250128S05_Me_Batch_31_Tube_05</v>
      </c>
      <c r="B820" s="70" t="str">
        <f>extraction!$D$24</f>
        <v>250128S05_Me</v>
      </c>
      <c r="C820" t="s">
        <v>740</v>
      </c>
      <c r="D820" s="70" t="s">
        <v>88</v>
      </c>
      <c r="E820" s="70" t="s">
        <v>77</v>
      </c>
      <c r="F820" s="70" t="str">
        <f t="shared" si="17"/>
        <v>250128S05_Me_d15N_1_Leu</v>
      </c>
      <c r="G820" s="125" t="s">
        <v>878</v>
      </c>
      <c r="H820" s="70">
        <v>1</v>
      </c>
      <c r="I820" s="122">
        <v>21.12</v>
      </c>
      <c r="J820" s="70" t="s">
        <v>76</v>
      </c>
      <c r="K820" s="70" t="s">
        <v>736</v>
      </c>
      <c r="R820" t="s">
        <v>849</v>
      </c>
      <c r="S820" t="s">
        <v>71</v>
      </c>
    </row>
    <row r="821" spans="1:19" x14ac:dyDescent="0.25">
      <c r="A821" s="70" t="str">
        <f>extraction!$C$24</f>
        <v>250128S05_Me_Batch_31_Tube_05</v>
      </c>
      <c r="B821" s="70" t="str">
        <f>extraction!$D$24</f>
        <v>250128S05_Me</v>
      </c>
      <c r="C821" t="s">
        <v>741</v>
      </c>
      <c r="D821" s="70" t="s">
        <v>89</v>
      </c>
      <c r="E821" s="70" t="s">
        <v>77</v>
      </c>
      <c r="F821" s="70" t="str">
        <f t="shared" si="17"/>
        <v>250128S05_Me_d15N_1_Lys</v>
      </c>
      <c r="G821" s="125" t="s">
        <v>878</v>
      </c>
      <c r="H821" s="70">
        <v>1</v>
      </c>
      <c r="I821" s="122">
        <v>8.7100000000000009</v>
      </c>
      <c r="J821" s="70" t="s">
        <v>76</v>
      </c>
      <c r="K821" s="70" t="s">
        <v>736</v>
      </c>
      <c r="R821" t="s">
        <v>849</v>
      </c>
      <c r="S821" t="s">
        <v>71</v>
      </c>
    </row>
    <row r="822" spans="1:19" x14ac:dyDescent="0.25">
      <c r="A822" s="70" t="str">
        <f>extraction!$C$24</f>
        <v>250128S05_Me_Batch_31_Tube_05</v>
      </c>
      <c r="B822" s="70" t="str">
        <f>extraction!$D$24</f>
        <v>250128S05_Me</v>
      </c>
      <c r="C822" t="s">
        <v>742</v>
      </c>
      <c r="D822" s="70" t="s">
        <v>852</v>
      </c>
      <c r="E822" s="70" t="s">
        <v>77</v>
      </c>
      <c r="F822" s="70" t="str">
        <f t="shared" si="17"/>
        <v>250128S05_Me_d15N_1_NLeu</v>
      </c>
      <c r="G822" s="125" t="s">
        <v>878</v>
      </c>
      <c r="H822" s="70">
        <v>1</v>
      </c>
      <c r="I822" s="122">
        <v>-1.18</v>
      </c>
      <c r="J822" s="70" t="s">
        <v>76</v>
      </c>
      <c r="K822" s="70" t="s">
        <v>736</v>
      </c>
      <c r="R822" t="s">
        <v>849</v>
      </c>
      <c r="S822" t="s">
        <v>71</v>
      </c>
    </row>
    <row r="823" spans="1:19" x14ac:dyDescent="0.25">
      <c r="A823" s="70" t="str">
        <f>extraction!$C$24</f>
        <v>250128S05_Me_Batch_31_Tube_05</v>
      </c>
      <c r="B823" s="70" t="str">
        <f>extraction!$D$24</f>
        <v>250128S05_Me</v>
      </c>
      <c r="C823" t="s">
        <v>743</v>
      </c>
      <c r="D823" s="70" t="s">
        <v>90</v>
      </c>
      <c r="E823" s="70" t="s">
        <v>77</v>
      </c>
      <c r="F823" s="70" t="str">
        <f t="shared" si="17"/>
        <v>250128S05_Me_d15N_1_Phe</v>
      </c>
      <c r="G823" s="125" t="s">
        <v>878</v>
      </c>
      <c r="H823" s="70">
        <v>1</v>
      </c>
      <c r="I823" s="122">
        <v>8.9</v>
      </c>
      <c r="J823" s="70" t="s">
        <v>76</v>
      </c>
      <c r="K823" s="70" t="s">
        <v>736</v>
      </c>
      <c r="R823" t="s">
        <v>849</v>
      </c>
      <c r="S823" t="s">
        <v>71</v>
      </c>
    </row>
    <row r="824" spans="1:19" x14ac:dyDescent="0.25">
      <c r="A824" s="70" t="str">
        <f>extraction!$C$24</f>
        <v>250128S05_Me_Batch_31_Tube_05</v>
      </c>
      <c r="B824" s="70" t="str">
        <f>extraction!$D$24</f>
        <v>250128S05_Me</v>
      </c>
      <c r="C824" t="s">
        <v>744</v>
      </c>
      <c r="D824" s="70" t="s">
        <v>91</v>
      </c>
      <c r="E824" s="70" t="s">
        <v>77</v>
      </c>
      <c r="F824" s="70" t="str">
        <f t="shared" si="17"/>
        <v>250128S05_Me_d15N_1_Pro</v>
      </c>
      <c r="G824" s="125" t="s">
        <v>878</v>
      </c>
      <c r="H824" s="70">
        <v>1</v>
      </c>
      <c r="I824" s="122">
        <v>21.71</v>
      </c>
      <c r="J824" s="70" t="s">
        <v>76</v>
      </c>
      <c r="K824" s="70" t="s">
        <v>736</v>
      </c>
      <c r="R824" t="s">
        <v>849</v>
      </c>
      <c r="S824" t="s">
        <v>71</v>
      </c>
    </row>
    <row r="825" spans="1:19" x14ac:dyDescent="0.25">
      <c r="A825" s="70" t="str">
        <f>extraction!$C$24</f>
        <v>250128S05_Me_Batch_31_Tube_05</v>
      </c>
      <c r="B825" s="70" t="str">
        <f>extraction!$D$24</f>
        <v>250128S05_Me</v>
      </c>
      <c r="C825" t="s">
        <v>745</v>
      </c>
      <c r="D825" s="70" t="s">
        <v>92</v>
      </c>
      <c r="E825" s="70" t="s">
        <v>77</v>
      </c>
      <c r="F825" s="70" t="str">
        <f t="shared" si="17"/>
        <v>250128S05_Me_d15N_1_Ser</v>
      </c>
      <c r="G825" s="125" t="s">
        <v>878</v>
      </c>
      <c r="H825" s="70">
        <v>1</v>
      </c>
      <c r="I825" s="122">
        <v>15.1</v>
      </c>
      <c r="J825" s="70" t="s">
        <v>76</v>
      </c>
      <c r="K825" s="70" t="s">
        <v>736</v>
      </c>
      <c r="R825" t="s">
        <v>849</v>
      </c>
      <c r="S825" t="s">
        <v>71</v>
      </c>
    </row>
    <row r="826" spans="1:19" x14ac:dyDescent="0.25">
      <c r="A826" s="70" t="str">
        <f>extraction!$C$24</f>
        <v>250128S05_Me_Batch_31_Tube_05</v>
      </c>
      <c r="B826" s="70" t="str">
        <f>extraction!$D$24</f>
        <v>250128S05_Me</v>
      </c>
      <c r="C826" t="s">
        <v>746</v>
      </c>
      <c r="D826" s="70" t="s">
        <v>93</v>
      </c>
      <c r="E826" s="70" t="s">
        <v>77</v>
      </c>
      <c r="F826" s="70" t="str">
        <f t="shared" si="17"/>
        <v>250128S05_Me_d15N_1_Thr</v>
      </c>
      <c r="G826" s="125" t="s">
        <v>878</v>
      </c>
      <c r="H826" s="70">
        <v>1</v>
      </c>
      <c r="I826" s="122">
        <v>-4.05</v>
      </c>
      <c r="J826" s="70" t="s">
        <v>76</v>
      </c>
      <c r="K826" s="70" t="s">
        <v>736</v>
      </c>
      <c r="R826" t="s">
        <v>849</v>
      </c>
      <c r="S826" t="s">
        <v>71</v>
      </c>
    </row>
    <row r="827" spans="1:19" x14ac:dyDescent="0.25">
      <c r="A827" s="70" t="str">
        <f>extraction!$C$24</f>
        <v>250128S05_Me_Batch_31_Tube_05</v>
      </c>
      <c r="B827" s="70" t="str">
        <f>extraction!$D$24</f>
        <v>250128S05_Me</v>
      </c>
      <c r="C827" t="s">
        <v>747</v>
      </c>
      <c r="D827" s="70" t="s">
        <v>94</v>
      </c>
      <c r="E827" s="70" t="s">
        <v>77</v>
      </c>
      <c r="F827" s="70" t="str">
        <f t="shared" si="17"/>
        <v>250128S05_Me_d15N_1_Tyr</v>
      </c>
      <c r="G827" s="125" t="s">
        <v>878</v>
      </c>
      <c r="H827" s="70">
        <v>1</v>
      </c>
      <c r="I827" s="122"/>
      <c r="J827" s="70" t="s">
        <v>76</v>
      </c>
      <c r="K827" s="70" t="s">
        <v>736</v>
      </c>
      <c r="R827" t="s">
        <v>849</v>
      </c>
      <c r="S827" t="s">
        <v>71</v>
      </c>
    </row>
    <row r="828" spans="1:19" x14ac:dyDescent="0.25">
      <c r="A828" s="70" t="str">
        <f>extraction!$C$24</f>
        <v>250128S05_Me_Batch_31_Tube_05</v>
      </c>
      <c r="B828" s="70" t="str">
        <f>extraction!$D$24</f>
        <v>250128S05_Me</v>
      </c>
      <c r="C828" t="s">
        <v>774</v>
      </c>
      <c r="D828" s="70" t="s">
        <v>95</v>
      </c>
      <c r="E828" s="70" t="s">
        <v>77</v>
      </c>
      <c r="F828" s="70" t="str">
        <f t="shared" si="17"/>
        <v>250128S05_Me_d15N_1_Val</v>
      </c>
      <c r="G828" s="125" t="s">
        <v>878</v>
      </c>
      <c r="H828" s="70">
        <v>1</v>
      </c>
      <c r="I828" s="122"/>
      <c r="J828" s="70" t="s">
        <v>76</v>
      </c>
      <c r="K828" s="70" t="s">
        <v>736</v>
      </c>
      <c r="R828" t="s">
        <v>849</v>
      </c>
      <c r="S828" t="s">
        <v>71</v>
      </c>
    </row>
    <row r="829" spans="1:19" x14ac:dyDescent="0.25">
      <c r="A829" s="70" t="str">
        <f>extraction!$C$24</f>
        <v>250128S05_Me_Batch_31_Tube_05</v>
      </c>
      <c r="B829" s="70" t="str">
        <f>extraction!$D$24</f>
        <v>250128S05_Me</v>
      </c>
      <c r="C829" t="s">
        <v>734</v>
      </c>
      <c r="D829" s="70" t="s">
        <v>84</v>
      </c>
      <c r="E829" s="70" t="s">
        <v>78</v>
      </c>
      <c r="F829" s="70" t="str">
        <f t="shared" si="17"/>
        <v>250128S05_Me_area_1_Ala</v>
      </c>
      <c r="G829" s="125" t="s">
        <v>878</v>
      </c>
      <c r="H829" s="70">
        <v>1</v>
      </c>
      <c r="I829" s="122">
        <v>1.35</v>
      </c>
      <c r="K829" s="70" t="s">
        <v>736</v>
      </c>
      <c r="R829" t="s">
        <v>849</v>
      </c>
      <c r="S829" t="s">
        <v>71</v>
      </c>
    </row>
    <row r="830" spans="1:19" x14ac:dyDescent="0.25">
      <c r="A830" s="70" t="str">
        <f>extraction!$C$24</f>
        <v>250128S05_Me_Batch_31_Tube_05</v>
      </c>
      <c r="B830" s="70" t="str">
        <f>extraction!$D$24</f>
        <v>250128S05_Me</v>
      </c>
      <c r="C830" t="s">
        <v>738</v>
      </c>
      <c r="D830" s="70" t="s">
        <v>85</v>
      </c>
      <c r="E830" s="70" t="s">
        <v>78</v>
      </c>
      <c r="F830" s="70" t="str">
        <f t="shared" si="17"/>
        <v>250128S05_Me_area_1_Asp</v>
      </c>
      <c r="G830" s="125" t="s">
        <v>878</v>
      </c>
      <c r="H830" s="70">
        <v>1</v>
      </c>
      <c r="I830" s="122">
        <v>6.39</v>
      </c>
      <c r="K830" s="70" t="s">
        <v>736</v>
      </c>
      <c r="R830" t="s">
        <v>849</v>
      </c>
      <c r="S830" t="s">
        <v>71</v>
      </c>
    </row>
    <row r="831" spans="1:19" x14ac:dyDescent="0.25">
      <c r="A831" s="70" t="str">
        <f>extraction!$C$24</f>
        <v>250128S05_Me_Batch_31_Tube_05</v>
      </c>
      <c r="B831" s="70" t="str">
        <f>extraction!$D$24</f>
        <v>250128S05_Me</v>
      </c>
      <c r="C831" t="s">
        <v>851</v>
      </c>
      <c r="D831" s="70" t="s">
        <v>86</v>
      </c>
      <c r="E831" s="70" t="s">
        <v>78</v>
      </c>
      <c r="F831" s="70" t="str">
        <f t="shared" si="17"/>
        <v>250128S05_Me_area_1_Glu</v>
      </c>
      <c r="G831" s="125" t="s">
        <v>878</v>
      </c>
      <c r="H831" s="70">
        <v>1</v>
      </c>
      <c r="I831" s="122">
        <v>7.01</v>
      </c>
      <c r="K831" s="70" t="s">
        <v>736</v>
      </c>
      <c r="R831" t="s">
        <v>849</v>
      </c>
      <c r="S831" t="s">
        <v>71</v>
      </c>
    </row>
    <row r="832" spans="1:19" x14ac:dyDescent="0.25">
      <c r="A832" s="70" t="str">
        <f>extraction!$C$24</f>
        <v>250128S05_Me_Batch_31_Tube_05</v>
      </c>
      <c r="B832" s="70" t="str">
        <f>extraction!$D$24</f>
        <v>250128S05_Me</v>
      </c>
      <c r="C832" s="127" t="s">
        <v>155</v>
      </c>
      <c r="D832" s="70" t="s">
        <v>87</v>
      </c>
      <c r="E832" s="70" t="s">
        <v>78</v>
      </c>
      <c r="F832" s="70" t="str">
        <f t="shared" si="17"/>
        <v>250128S05_Me_area_1_Gly</v>
      </c>
      <c r="G832" s="125" t="s">
        <v>878</v>
      </c>
      <c r="H832" s="70">
        <v>1</v>
      </c>
      <c r="I832" s="122">
        <v>2.88</v>
      </c>
      <c r="K832" s="70" t="s">
        <v>736</v>
      </c>
      <c r="R832" t="s">
        <v>849</v>
      </c>
      <c r="S832" t="s">
        <v>71</v>
      </c>
    </row>
    <row r="833" spans="1:19" x14ac:dyDescent="0.25">
      <c r="A833" s="70" t="str">
        <f>extraction!$C$24</f>
        <v>250128S05_Me_Batch_31_Tube_05</v>
      </c>
      <c r="B833" s="70" t="str">
        <f>extraction!$D$24</f>
        <v>250128S05_Me</v>
      </c>
      <c r="C833" t="s">
        <v>739</v>
      </c>
      <c r="D833" s="70" t="s">
        <v>850</v>
      </c>
      <c r="E833" s="70" t="s">
        <v>78</v>
      </c>
      <c r="F833" s="70" t="str">
        <f t="shared" si="17"/>
        <v>250128S05_Me_area_1_Ile</v>
      </c>
      <c r="G833" s="125" t="s">
        <v>878</v>
      </c>
      <c r="H833" s="70">
        <v>1</v>
      </c>
      <c r="I833" s="122">
        <v>1.05</v>
      </c>
      <c r="K833" s="70" t="s">
        <v>736</v>
      </c>
      <c r="R833" t="s">
        <v>849</v>
      </c>
      <c r="S833" t="s">
        <v>71</v>
      </c>
    </row>
    <row r="834" spans="1:19" x14ac:dyDescent="0.25">
      <c r="A834" s="70" t="str">
        <f>extraction!$C$24</f>
        <v>250128S05_Me_Batch_31_Tube_05</v>
      </c>
      <c r="B834" s="70" t="str">
        <f>extraction!$D$24</f>
        <v>250128S05_Me</v>
      </c>
      <c r="C834" t="s">
        <v>740</v>
      </c>
      <c r="D834" s="70" t="s">
        <v>88</v>
      </c>
      <c r="E834" s="70" t="s">
        <v>78</v>
      </c>
      <c r="F834" s="70" t="str">
        <f t="shared" si="17"/>
        <v>250128S05_Me_area_1_Leu</v>
      </c>
      <c r="G834" s="125" t="s">
        <v>878</v>
      </c>
      <c r="H834" s="70">
        <v>1</v>
      </c>
      <c r="I834" s="122">
        <v>2.79</v>
      </c>
      <c r="K834" s="70" t="s">
        <v>736</v>
      </c>
      <c r="R834" t="s">
        <v>849</v>
      </c>
      <c r="S834" t="s">
        <v>71</v>
      </c>
    </row>
    <row r="835" spans="1:19" x14ac:dyDescent="0.25">
      <c r="A835" s="70" t="str">
        <f>extraction!$C$24</f>
        <v>250128S05_Me_Batch_31_Tube_05</v>
      </c>
      <c r="B835" s="70" t="str">
        <f>extraction!$D$24</f>
        <v>250128S05_Me</v>
      </c>
      <c r="C835" t="s">
        <v>741</v>
      </c>
      <c r="D835" s="70" t="s">
        <v>89</v>
      </c>
      <c r="E835" s="70" t="s">
        <v>78</v>
      </c>
      <c r="F835" s="70" t="str">
        <f t="shared" si="17"/>
        <v>250128S05_Me_area_1_Lys</v>
      </c>
      <c r="G835" s="125" t="s">
        <v>878</v>
      </c>
      <c r="H835" s="70">
        <v>1</v>
      </c>
      <c r="I835" s="122">
        <v>6.26</v>
      </c>
      <c r="K835" s="70" t="s">
        <v>736</v>
      </c>
      <c r="R835" t="s">
        <v>849</v>
      </c>
      <c r="S835" t="s">
        <v>71</v>
      </c>
    </row>
    <row r="836" spans="1:19" x14ac:dyDescent="0.25">
      <c r="A836" s="70" t="str">
        <f>extraction!$C$24</f>
        <v>250128S05_Me_Batch_31_Tube_05</v>
      </c>
      <c r="B836" s="70" t="str">
        <f>extraction!$D$24</f>
        <v>250128S05_Me</v>
      </c>
      <c r="C836" t="s">
        <v>742</v>
      </c>
      <c r="D836" s="70" t="s">
        <v>852</v>
      </c>
      <c r="E836" s="70" t="s">
        <v>78</v>
      </c>
      <c r="F836" s="70" t="str">
        <f t="shared" si="17"/>
        <v>250128S05_Me_area_1_NLeu</v>
      </c>
      <c r="G836" s="125" t="s">
        <v>878</v>
      </c>
      <c r="H836" s="70">
        <v>1</v>
      </c>
      <c r="I836" s="122">
        <v>44.24</v>
      </c>
      <c r="K836" s="70" t="s">
        <v>736</v>
      </c>
      <c r="R836" t="s">
        <v>849</v>
      </c>
      <c r="S836" t="s">
        <v>71</v>
      </c>
    </row>
    <row r="837" spans="1:19" x14ac:dyDescent="0.25">
      <c r="A837" s="70" t="str">
        <f>extraction!$C$24</f>
        <v>250128S05_Me_Batch_31_Tube_05</v>
      </c>
      <c r="B837" s="70" t="str">
        <f>extraction!$D$24</f>
        <v>250128S05_Me</v>
      </c>
      <c r="C837" t="s">
        <v>743</v>
      </c>
      <c r="D837" s="70" t="s">
        <v>90</v>
      </c>
      <c r="E837" s="70" t="s">
        <v>78</v>
      </c>
      <c r="F837" s="70" t="str">
        <f t="shared" si="17"/>
        <v>250128S05_Me_area_1_Phe</v>
      </c>
      <c r="G837" s="125" t="s">
        <v>878</v>
      </c>
      <c r="H837" s="70">
        <v>1</v>
      </c>
      <c r="I837" s="122">
        <v>1.1299999999999999</v>
      </c>
      <c r="K837" s="70" t="s">
        <v>736</v>
      </c>
      <c r="R837" t="s">
        <v>849</v>
      </c>
      <c r="S837" t="s">
        <v>71</v>
      </c>
    </row>
    <row r="838" spans="1:19" x14ac:dyDescent="0.25">
      <c r="A838" s="70" t="str">
        <f>extraction!$C$24</f>
        <v>250128S05_Me_Batch_31_Tube_05</v>
      </c>
      <c r="B838" s="70" t="str">
        <f>extraction!$D$24</f>
        <v>250128S05_Me</v>
      </c>
      <c r="C838" t="s">
        <v>744</v>
      </c>
      <c r="D838" s="70" t="s">
        <v>91</v>
      </c>
      <c r="E838" s="70" t="s">
        <v>78</v>
      </c>
      <c r="F838" s="70" t="str">
        <f t="shared" si="17"/>
        <v>250128S05_Me_area_1_Pro</v>
      </c>
      <c r="G838" s="125" t="s">
        <v>878</v>
      </c>
      <c r="H838" s="70">
        <v>1</v>
      </c>
      <c r="I838" s="122">
        <v>3.73</v>
      </c>
      <c r="K838" s="70" t="s">
        <v>736</v>
      </c>
      <c r="R838" t="s">
        <v>849</v>
      </c>
      <c r="S838" t="s">
        <v>71</v>
      </c>
    </row>
    <row r="839" spans="1:19" x14ac:dyDescent="0.25">
      <c r="A839" s="70" t="str">
        <f>extraction!$C$24</f>
        <v>250128S05_Me_Batch_31_Tube_05</v>
      </c>
      <c r="B839" s="70" t="str">
        <f>extraction!$D$24</f>
        <v>250128S05_Me</v>
      </c>
      <c r="C839" t="s">
        <v>745</v>
      </c>
      <c r="D839" s="70" t="s">
        <v>92</v>
      </c>
      <c r="E839" s="70" t="s">
        <v>78</v>
      </c>
      <c r="F839" s="70" t="str">
        <f t="shared" si="17"/>
        <v>250128S05_Me_area_1_Ser</v>
      </c>
      <c r="G839" s="125" t="s">
        <v>878</v>
      </c>
      <c r="H839" s="70">
        <v>1</v>
      </c>
      <c r="I839" s="122">
        <v>2.77</v>
      </c>
      <c r="K839" s="70" t="s">
        <v>736</v>
      </c>
      <c r="R839" t="s">
        <v>849</v>
      </c>
      <c r="S839" t="s">
        <v>71</v>
      </c>
    </row>
    <row r="840" spans="1:19" x14ac:dyDescent="0.25">
      <c r="A840" s="70" t="str">
        <f>extraction!$C$24</f>
        <v>250128S05_Me_Batch_31_Tube_05</v>
      </c>
      <c r="B840" s="70" t="str">
        <f>extraction!$D$24</f>
        <v>250128S05_Me</v>
      </c>
      <c r="C840" t="s">
        <v>746</v>
      </c>
      <c r="D840" s="70" t="s">
        <v>93</v>
      </c>
      <c r="E840" s="70" t="s">
        <v>78</v>
      </c>
      <c r="F840" s="70" t="str">
        <f t="shared" si="17"/>
        <v>250128S05_Me_area_1_Thr</v>
      </c>
      <c r="G840" s="125" t="s">
        <v>878</v>
      </c>
      <c r="H840" s="70">
        <v>1</v>
      </c>
      <c r="I840" s="122">
        <v>2.12</v>
      </c>
      <c r="K840" s="70" t="s">
        <v>736</v>
      </c>
      <c r="R840" t="s">
        <v>849</v>
      </c>
      <c r="S840" t="s">
        <v>71</v>
      </c>
    </row>
    <row r="841" spans="1:19" x14ac:dyDescent="0.25">
      <c r="A841" s="70" t="str">
        <f>extraction!$C$24</f>
        <v>250128S05_Me_Batch_31_Tube_05</v>
      </c>
      <c r="B841" s="70" t="str">
        <f>extraction!$D$24</f>
        <v>250128S05_Me</v>
      </c>
      <c r="C841" t="s">
        <v>747</v>
      </c>
      <c r="D841" s="70" t="s">
        <v>94</v>
      </c>
      <c r="E841" s="70" t="s">
        <v>78</v>
      </c>
      <c r="F841" s="70" t="str">
        <f t="shared" si="17"/>
        <v>250128S05_Me_area_1_Tyr</v>
      </c>
      <c r="G841" s="125" t="s">
        <v>878</v>
      </c>
      <c r="H841" s="70">
        <v>1</v>
      </c>
      <c r="I841" s="122"/>
      <c r="K841" s="70" t="s">
        <v>736</v>
      </c>
      <c r="R841" t="s">
        <v>849</v>
      </c>
      <c r="S841" t="s">
        <v>71</v>
      </c>
    </row>
    <row r="842" spans="1:19" x14ac:dyDescent="0.25">
      <c r="A842" s="70" t="str">
        <f>extraction!$C$24</f>
        <v>250128S05_Me_Batch_31_Tube_05</v>
      </c>
      <c r="B842" s="70" t="str">
        <f>extraction!$D$24</f>
        <v>250128S05_Me</v>
      </c>
      <c r="C842" t="s">
        <v>774</v>
      </c>
      <c r="D842" s="70" t="s">
        <v>95</v>
      </c>
      <c r="E842" s="70" t="s">
        <v>78</v>
      </c>
      <c r="F842" s="70" t="str">
        <f t="shared" si="17"/>
        <v>250128S05_Me_area_1_Val</v>
      </c>
      <c r="G842" s="125" t="s">
        <v>878</v>
      </c>
      <c r="H842" s="70">
        <v>1</v>
      </c>
      <c r="I842" s="122"/>
      <c r="K842" s="70" t="s">
        <v>736</v>
      </c>
      <c r="R842" t="s">
        <v>849</v>
      </c>
      <c r="S842" t="s">
        <v>71</v>
      </c>
    </row>
    <row r="843" spans="1:19" x14ac:dyDescent="0.25">
      <c r="C843"/>
    </row>
    <row r="844" spans="1:19" x14ac:dyDescent="0.25">
      <c r="A844" s="70" t="str">
        <f>extraction!$C$24</f>
        <v>250128S05_Me_Batch_31_Tube_05</v>
      </c>
      <c r="B844" s="70" t="str">
        <f>extraction!$D$24</f>
        <v>250128S05_Me</v>
      </c>
      <c r="C844" t="s">
        <v>734</v>
      </c>
      <c r="D844" s="70" t="s">
        <v>84</v>
      </c>
      <c r="E844" s="70" t="s">
        <v>77</v>
      </c>
      <c r="F844" s="70" t="str">
        <f t="shared" si="9"/>
        <v>250128S05_Me_d15N_2_Ala</v>
      </c>
      <c r="G844" s="125" t="s">
        <v>856</v>
      </c>
      <c r="H844" s="70">
        <v>2</v>
      </c>
      <c r="I844" s="122">
        <v>24.58</v>
      </c>
      <c r="J844" s="70" t="s">
        <v>76</v>
      </c>
      <c r="K844" s="70" t="s">
        <v>736</v>
      </c>
      <c r="R844" t="s">
        <v>849</v>
      </c>
      <c r="S844" t="s">
        <v>71</v>
      </c>
    </row>
    <row r="845" spans="1:19" x14ac:dyDescent="0.25">
      <c r="A845" s="70" t="str">
        <f>extraction!$C$24</f>
        <v>250128S05_Me_Batch_31_Tube_05</v>
      </c>
      <c r="B845" s="70" t="str">
        <f>extraction!$D$24</f>
        <v>250128S05_Me</v>
      </c>
      <c r="C845" t="s">
        <v>738</v>
      </c>
      <c r="D845" s="70" t="s">
        <v>85</v>
      </c>
      <c r="E845" s="70" t="s">
        <v>77</v>
      </c>
      <c r="F845" s="70" t="str">
        <f t="shared" si="9"/>
        <v>250128S05_Me_d15N_2_Asp</v>
      </c>
      <c r="G845" s="125" t="s">
        <v>856</v>
      </c>
      <c r="H845" s="70">
        <v>2</v>
      </c>
      <c r="I845" s="122">
        <v>17.45</v>
      </c>
      <c r="J845" s="70" t="s">
        <v>76</v>
      </c>
      <c r="K845" s="70" t="s">
        <v>736</v>
      </c>
      <c r="R845" t="s">
        <v>849</v>
      </c>
      <c r="S845" t="s">
        <v>71</v>
      </c>
    </row>
    <row r="846" spans="1:19" x14ac:dyDescent="0.25">
      <c r="A846" s="70" t="str">
        <f>extraction!$C$24</f>
        <v>250128S05_Me_Batch_31_Tube_05</v>
      </c>
      <c r="B846" s="70" t="str">
        <f>extraction!$D$24</f>
        <v>250128S05_Me</v>
      </c>
      <c r="C846" t="s">
        <v>851</v>
      </c>
      <c r="D846" s="70" t="s">
        <v>86</v>
      </c>
      <c r="E846" s="70" t="s">
        <v>77</v>
      </c>
      <c r="F846" s="70" t="str">
        <f t="shared" si="9"/>
        <v>250128S05_Me_d15N_2_Glu</v>
      </c>
      <c r="G846" s="125" t="s">
        <v>856</v>
      </c>
      <c r="H846" s="70">
        <v>2</v>
      </c>
      <c r="I846" s="122">
        <v>21.83</v>
      </c>
      <c r="J846" s="70" t="s">
        <v>76</v>
      </c>
      <c r="K846" s="70" t="s">
        <v>736</v>
      </c>
      <c r="R846" t="s">
        <v>849</v>
      </c>
      <c r="S846" t="s">
        <v>71</v>
      </c>
    </row>
    <row r="847" spans="1:19" x14ac:dyDescent="0.25">
      <c r="A847" s="70" t="str">
        <f>extraction!$C$24</f>
        <v>250128S05_Me_Batch_31_Tube_05</v>
      </c>
      <c r="B847" s="70" t="str">
        <f>extraction!$D$24</f>
        <v>250128S05_Me</v>
      </c>
      <c r="C847" s="127" t="s">
        <v>155</v>
      </c>
      <c r="D847" s="70" t="s">
        <v>87</v>
      </c>
      <c r="E847" s="70" t="s">
        <v>77</v>
      </c>
      <c r="F847" s="70" t="str">
        <f t="shared" si="9"/>
        <v>250128S05_Me_d15N_2_Gly</v>
      </c>
      <c r="G847" s="125" t="s">
        <v>856</v>
      </c>
      <c r="H847" s="70">
        <v>2</v>
      </c>
      <c r="I847" s="122">
        <v>14.83</v>
      </c>
      <c r="J847" s="70" t="s">
        <v>76</v>
      </c>
      <c r="K847" s="70" t="s">
        <v>736</v>
      </c>
      <c r="R847" t="s">
        <v>849</v>
      </c>
      <c r="S847" t="s">
        <v>71</v>
      </c>
    </row>
    <row r="848" spans="1:19" x14ac:dyDescent="0.25">
      <c r="A848" s="70" t="str">
        <f>extraction!$C$24</f>
        <v>250128S05_Me_Batch_31_Tube_05</v>
      </c>
      <c r="B848" s="70" t="str">
        <f>extraction!$D$24</f>
        <v>250128S05_Me</v>
      </c>
      <c r="C848" t="s">
        <v>739</v>
      </c>
      <c r="D848" s="70" t="s">
        <v>850</v>
      </c>
      <c r="E848" s="70" t="s">
        <v>77</v>
      </c>
      <c r="F848" s="70" t="str">
        <f t="shared" si="9"/>
        <v>250128S05_Me_d15N_2_Ile</v>
      </c>
      <c r="G848" s="125" t="s">
        <v>856</v>
      </c>
      <c r="H848" s="70">
        <v>2</v>
      </c>
      <c r="I848" s="122">
        <v>19.36</v>
      </c>
      <c r="J848" s="70" t="s">
        <v>76</v>
      </c>
      <c r="K848" s="70" t="s">
        <v>736</v>
      </c>
      <c r="R848" t="s">
        <v>849</v>
      </c>
      <c r="S848" t="s">
        <v>71</v>
      </c>
    </row>
    <row r="849" spans="1:19" x14ac:dyDescent="0.25">
      <c r="A849" s="70" t="str">
        <f>extraction!$C$24</f>
        <v>250128S05_Me_Batch_31_Tube_05</v>
      </c>
      <c r="B849" s="70" t="str">
        <f>extraction!$D$24</f>
        <v>250128S05_Me</v>
      </c>
      <c r="C849" t="s">
        <v>740</v>
      </c>
      <c r="D849" s="70" t="s">
        <v>88</v>
      </c>
      <c r="E849" s="70" t="s">
        <v>77</v>
      </c>
      <c r="F849" s="70" t="str">
        <f t="shared" si="9"/>
        <v>250128S05_Me_d15N_2_Leu</v>
      </c>
      <c r="G849" s="125" t="s">
        <v>856</v>
      </c>
      <c r="H849" s="70">
        <v>2</v>
      </c>
      <c r="I849" s="122">
        <v>20.62</v>
      </c>
      <c r="J849" s="70" t="s">
        <v>76</v>
      </c>
      <c r="K849" s="70" t="s">
        <v>736</v>
      </c>
      <c r="R849" t="s">
        <v>849</v>
      </c>
      <c r="S849" t="s">
        <v>71</v>
      </c>
    </row>
    <row r="850" spans="1:19" x14ac:dyDescent="0.25">
      <c r="A850" s="70" t="str">
        <f>extraction!$C$24</f>
        <v>250128S05_Me_Batch_31_Tube_05</v>
      </c>
      <c r="B850" s="70" t="str">
        <f>extraction!$D$24</f>
        <v>250128S05_Me</v>
      </c>
      <c r="C850" t="s">
        <v>741</v>
      </c>
      <c r="D850" s="70" t="s">
        <v>89</v>
      </c>
      <c r="E850" s="70" t="s">
        <v>77</v>
      </c>
      <c r="F850" s="70" t="str">
        <f t="shared" si="9"/>
        <v>250128S05_Me_d15N_2_Lys</v>
      </c>
      <c r="G850" s="125" t="s">
        <v>856</v>
      </c>
      <c r="H850" s="70">
        <v>2</v>
      </c>
      <c r="I850" s="122">
        <v>8.69</v>
      </c>
      <c r="J850" s="70" t="s">
        <v>76</v>
      </c>
      <c r="K850" s="70" t="s">
        <v>736</v>
      </c>
      <c r="R850" t="s">
        <v>849</v>
      </c>
      <c r="S850" t="s">
        <v>71</v>
      </c>
    </row>
    <row r="851" spans="1:19" x14ac:dyDescent="0.25">
      <c r="A851" s="70" t="str">
        <f>extraction!$C$24</f>
        <v>250128S05_Me_Batch_31_Tube_05</v>
      </c>
      <c r="B851" s="70" t="str">
        <f>extraction!$D$24</f>
        <v>250128S05_Me</v>
      </c>
      <c r="C851" t="s">
        <v>742</v>
      </c>
      <c r="D851" s="70" t="s">
        <v>852</v>
      </c>
      <c r="E851" s="70" t="s">
        <v>77</v>
      </c>
      <c r="F851" s="70" t="str">
        <f t="shared" si="9"/>
        <v>250128S05_Me_d15N_2_NLeu</v>
      </c>
      <c r="G851" s="125" t="s">
        <v>856</v>
      </c>
      <c r="H851" s="70">
        <v>2</v>
      </c>
      <c r="I851" s="122"/>
      <c r="J851" s="70" t="s">
        <v>76</v>
      </c>
      <c r="K851" s="70" t="s">
        <v>736</v>
      </c>
      <c r="R851" t="s">
        <v>849</v>
      </c>
      <c r="S851" t="s">
        <v>71</v>
      </c>
    </row>
    <row r="852" spans="1:19" x14ac:dyDescent="0.25">
      <c r="A852" s="70" t="str">
        <f>extraction!$C$24</f>
        <v>250128S05_Me_Batch_31_Tube_05</v>
      </c>
      <c r="B852" s="70" t="str">
        <f>extraction!$D$24</f>
        <v>250128S05_Me</v>
      </c>
      <c r="C852" t="s">
        <v>743</v>
      </c>
      <c r="D852" s="70" t="s">
        <v>90</v>
      </c>
      <c r="E852" s="70" t="s">
        <v>77</v>
      </c>
      <c r="F852" s="70" t="str">
        <f t="shared" si="9"/>
        <v>250128S05_Me_d15N_2_Phe</v>
      </c>
      <c r="G852" s="125" t="s">
        <v>856</v>
      </c>
      <c r="H852" s="70">
        <v>2</v>
      </c>
      <c r="I852" s="122">
        <v>8.2899999999999991</v>
      </c>
      <c r="J852" s="70" t="s">
        <v>76</v>
      </c>
      <c r="K852" s="70" t="s">
        <v>736</v>
      </c>
      <c r="R852" t="s">
        <v>849</v>
      </c>
      <c r="S852" t="s">
        <v>71</v>
      </c>
    </row>
    <row r="853" spans="1:19" x14ac:dyDescent="0.25">
      <c r="A853" s="70" t="str">
        <f>extraction!$C$24</f>
        <v>250128S05_Me_Batch_31_Tube_05</v>
      </c>
      <c r="B853" s="70" t="str">
        <f>extraction!$D$24</f>
        <v>250128S05_Me</v>
      </c>
      <c r="C853" t="s">
        <v>744</v>
      </c>
      <c r="D853" s="70" t="s">
        <v>91</v>
      </c>
      <c r="E853" s="70" t="s">
        <v>77</v>
      </c>
      <c r="F853" s="70" t="str">
        <f t="shared" si="9"/>
        <v>250128S05_Me_d15N_2_Pro</v>
      </c>
      <c r="G853" s="125" t="s">
        <v>856</v>
      </c>
      <c r="H853" s="70">
        <v>2</v>
      </c>
      <c r="I853" s="122">
        <v>21.78</v>
      </c>
      <c r="J853" s="70" t="s">
        <v>76</v>
      </c>
      <c r="K853" s="70" t="s">
        <v>736</v>
      </c>
      <c r="R853" t="s">
        <v>849</v>
      </c>
      <c r="S853" t="s">
        <v>71</v>
      </c>
    </row>
    <row r="854" spans="1:19" x14ac:dyDescent="0.25">
      <c r="A854" s="70" t="str">
        <f>extraction!$C$24</f>
        <v>250128S05_Me_Batch_31_Tube_05</v>
      </c>
      <c r="B854" s="70" t="str">
        <f>extraction!$D$24</f>
        <v>250128S05_Me</v>
      </c>
      <c r="C854" t="s">
        <v>745</v>
      </c>
      <c r="D854" s="70" t="s">
        <v>92</v>
      </c>
      <c r="E854" s="70" t="s">
        <v>77</v>
      </c>
      <c r="F854" s="70" t="str">
        <f t="shared" si="9"/>
        <v>250128S05_Me_d15N_2_Ser</v>
      </c>
      <c r="G854" s="125" t="s">
        <v>856</v>
      </c>
      <c r="H854" s="70">
        <v>2</v>
      </c>
      <c r="I854" s="122">
        <v>14.38</v>
      </c>
      <c r="J854" s="70" t="s">
        <v>76</v>
      </c>
      <c r="K854" s="70" t="s">
        <v>736</v>
      </c>
      <c r="R854" t="s">
        <v>849</v>
      </c>
      <c r="S854" t="s">
        <v>71</v>
      </c>
    </row>
    <row r="855" spans="1:19" x14ac:dyDescent="0.25">
      <c r="A855" s="70" t="str">
        <f>extraction!$C$24</f>
        <v>250128S05_Me_Batch_31_Tube_05</v>
      </c>
      <c r="B855" s="70" t="str">
        <f>extraction!$D$24</f>
        <v>250128S05_Me</v>
      </c>
      <c r="C855" t="s">
        <v>746</v>
      </c>
      <c r="D855" s="70" t="s">
        <v>93</v>
      </c>
      <c r="E855" s="70" t="s">
        <v>77</v>
      </c>
      <c r="F855" s="70" t="str">
        <f t="shared" si="9"/>
        <v>250128S05_Me_d15N_2_Thr</v>
      </c>
      <c r="G855" s="125" t="s">
        <v>856</v>
      </c>
      <c r="H855" s="70">
        <v>2</v>
      </c>
      <c r="I855" s="122">
        <v>-3.3</v>
      </c>
      <c r="J855" s="70" t="s">
        <v>76</v>
      </c>
      <c r="K855" s="70" t="s">
        <v>736</v>
      </c>
      <c r="R855" t="s">
        <v>849</v>
      </c>
      <c r="S855" t="s">
        <v>71</v>
      </c>
    </row>
    <row r="856" spans="1:19" x14ac:dyDescent="0.25">
      <c r="A856" s="70" t="str">
        <f>extraction!$C$24</f>
        <v>250128S05_Me_Batch_31_Tube_05</v>
      </c>
      <c r="B856" s="70" t="str">
        <f>extraction!$D$24</f>
        <v>250128S05_Me</v>
      </c>
      <c r="C856" t="s">
        <v>747</v>
      </c>
      <c r="D856" s="70" t="s">
        <v>94</v>
      </c>
      <c r="E856" s="70" t="s">
        <v>77</v>
      </c>
      <c r="F856" s="70" t="str">
        <f t="shared" si="9"/>
        <v>250128S05_Me_d15N_2_Tyr</v>
      </c>
      <c r="G856" s="125" t="s">
        <v>856</v>
      </c>
      <c r="H856" s="70">
        <v>2</v>
      </c>
      <c r="I856" s="122">
        <v>12.54</v>
      </c>
      <c r="J856" s="70" t="s">
        <v>76</v>
      </c>
      <c r="K856" s="70" t="s">
        <v>736</v>
      </c>
      <c r="R856" t="s">
        <v>849</v>
      </c>
      <c r="S856" t="s">
        <v>71</v>
      </c>
    </row>
    <row r="857" spans="1:19" x14ac:dyDescent="0.25">
      <c r="A857" s="70" t="str">
        <f>extraction!$C$24</f>
        <v>250128S05_Me_Batch_31_Tube_05</v>
      </c>
      <c r="B857" s="70" t="str">
        <f>extraction!$D$24</f>
        <v>250128S05_Me</v>
      </c>
      <c r="C857" t="s">
        <v>774</v>
      </c>
      <c r="D857" s="70" t="s">
        <v>95</v>
      </c>
      <c r="E857" s="70" t="s">
        <v>77</v>
      </c>
      <c r="F857" s="70" t="str">
        <f t="shared" si="9"/>
        <v>250128S05_Me_d15N_2_Val</v>
      </c>
      <c r="G857" s="125" t="s">
        <v>856</v>
      </c>
      <c r="H857" s="70">
        <v>2</v>
      </c>
      <c r="I857" s="122"/>
      <c r="J857" s="70" t="s">
        <v>76</v>
      </c>
      <c r="K857" s="70" t="s">
        <v>736</v>
      </c>
      <c r="R857" t="s">
        <v>849</v>
      </c>
      <c r="S857" t="s">
        <v>71</v>
      </c>
    </row>
    <row r="858" spans="1:19" x14ac:dyDescent="0.25">
      <c r="A858" s="70" t="str">
        <f>extraction!$C$24</f>
        <v>250128S05_Me_Batch_31_Tube_05</v>
      </c>
      <c r="B858" s="70" t="str">
        <f>extraction!$D$24</f>
        <v>250128S05_Me</v>
      </c>
      <c r="C858" t="s">
        <v>734</v>
      </c>
      <c r="D858" s="70" t="s">
        <v>84</v>
      </c>
      <c r="E858" s="70" t="s">
        <v>78</v>
      </c>
      <c r="F858" s="70" t="str">
        <f t="shared" si="9"/>
        <v>250128S05_Me_area_2_Ala</v>
      </c>
      <c r="G858" s="125" t="s">
        <v>856</v>
      </c>
      <c r="H858" s="70">
        <v>2</v>
      </c>
      <c r="I858" s="122">
        <v>3.75</v>
      </c>
      <c r="K858" s="70" t="s">
        <v>736</v>
      </c>
      <c r="R858" t="s">
        <v>849</v>
      </c>
      <c r="S858" t="s">
        <v>71</v>
      </c>
    </row>
    <row r="859" spans="1:19" x14ac:dyDescent="0.25">
      <c r="A859" s="70" t="str">
        <f>extraction!$C$24</f>
        <v>250128S05_Me_Batch_31_Tube_05</v>
      </c>
      <c r="B859" s="70" t="str">
        <f>extraction!$D$24</f>
        <v>250128S05_Me</v>
      </c>
      <c r="C859" t="s">
        <v>738</v>
      </c>
      <c r="D859" s="70" t="s">
        <v>85</v>
      </c>
      <c r="E859" s="70" t="s">
        <v>78</v>
      </c>
      <c r="F859" s="70" t="str">
        <f t="shared" si="9"/>
        <v>250128S05_Me_area_2_Asp</v>
      </c>
      <c r="G859" s="125" t="s">
        <v>856</v>
      </c>
      <c r="H859" s="70">
        <v>2</v>
      </c>
      <c r="I859" s="122">
        <v>16.600000000000001</v>
      </c>
      <c r="K859" s="70" t="s">
        <v>736</v>
      </c>
      <c r="R859" t="s">
        <v>849</v>
      </c>
      <c r="S859" t="s">
        <v>71</v>
      </c>
    </row>
    <row r="860" spans="1:19" x14ac:dyDescent="0.25">
      <c r="A860" s="70" t="str">
        <f>extraction!$C$24</f>
        <v>250128S05_Me_Batch_31_Tube_05</v>
      </c>
      <c r="B860" s="70" t="str">
        <f>extraction!$D$24</f>
        <v>250128S05_Me</v>
      </c>
      <c r="C860" t="s">
        <v>851</v>
      </c>
      <c r="D860" s="70" t="s">
        <v>86</v>
      </c>
      <c r="E860" s="70" t="s">
        <v>78</v>
      </c>
      <c r="F860" s="70" t="str">
        <f t="shared" si="9"/>
        <v>250128S05_Me_area_2_Glu</v>
      </c>
      <c r="G860" s="125" t="s">
        <v>856</v>
      </c>
      <c r="H860" s="70">
        <v>2</v>
      </c>
      <c r="I860" s="122">
        <v>18.559999999999999</v>
      </c>
      <c r="K860" s="70" t="s">
        <v>736</v>
      </c>
      <c r="R860" t="s">
        <v>849</v>
      </c>
      <c r="S860" t="s">
        <v>71</v>
      </c>
    </row>
    <row r="861" spans="1:19" x14ac:dyDescent="0.25">
      <c r="A861" s="70" t="str">
        <f>extraction!$C$24</f>
        <v>250128S05_Me_Batch_31_Tube_05</v>
      </c>
      <c r="B861" s="70" t="str">
        <f>extraction!$D$24</f>
        <v>250128S05_Me</v>
      </c>
      <c r="C861" s="127" t="s">
        <v>155</v>
      </c>
      <c r="D861" s="70" t="s">
        <v>87</v>
      </c>
      <c r="E861" s="70" t="s">
        <v>78</v>
      </c>
      <c r="F861" s="70" t="str">
        <f t="shared" si="9"/>
        <v>250128S05_Me_area_2_Gly</v>
      </c>
      <c r="G861" s="125" t="s">
        <v>856</v>
      </c>
      <c r="H861" s="70">
        <v>2</v>
      </c>
      <c r="I861" s="122">
        <v>8.31</v>
      </c>
      <c r="K861" s="70" t="s">
        <v>736</v>
      </c>
      <c r="R861" t="s">
        <v>849</v>
      </c>
      <c r="S861" t="s">
        <v>71</v>
      </c>
    </row>
    <row r="862" spans="1:19" x14ac:dyDescent="0.25">
      <c r="A862" s="70" t="str">
        <f>extraction!$C$24</f>
        <v>250128S05_Me_Batch_31_Tube_05</v>
      </c>
      <c r="B862" s="70" t="str">
        <f>extraction!$D$24</f>
        <v>250128S05_Me</v>
      </c>
      <c r="C862" t="s">
        <v>739</v>
      </c>
      <c r="D862" s="70" t="s">
        <v>850</v>
      </c>
      <c r="E862" s="70" t="s">
        <v>78</v>
      </c>
      <c r="F862" s="70" t="str">
        <f t="shared" si="9"/>
        <v>250128S05_Me_area_2_Ile</v>
      </c>
      <c r="G862" s="125" t="s">
        <v>856</v>
      </c>
      <c r="H862" s="70">
        <v>2</v>
      </c>
      <c r="I862" s="122">
        <v>2.29</v>
      </c>
      <c r="K862" s="70" t="s">
        <v>736</v>
      </c>
      <c r="R862" t="s">
        <v>849</v>
      </c>
      <c r="S862" t="s">
        <v>71</v>
      </c>
    </row>
    <row r="863" spans="1:19" x14ac:dyDescent="0.25">
      <c r="A863" s="70" t="str">
        <f>extraction!$C$24</f>
        <v>250128S05_Me_Batch_31_Tube_05</v>
      </c>
      <c r="B863" s="70" t="str">
        <f>extraction!$D$24</f>
        <v>250128S05_Me</v>
      </c>
      <c r="C863" t="s">
        <v>740</v>
      </c>
      <c r="D863" s="70" t="s">
        <v>88</v>
      </c>
      <c r="E863" s="70" t="s">
        <v>78</v>
      </c>
      <c r="F863" s="70" t="str">
        <f t="shared" si="9"/>
        <v>250128S05_Me_area_2_Leu</v>
      </c>
      <c r="G863" s="125" t="s">
        <v>856</v>
      </c>
      <c r="H863" s="70">
        <v>2</v>
      </c>
      <c r="I863" s="122">
        <v>7.18</v>
      </c>
      <c r="K863" s="70" t="s">
        <v>736</v>
      </c>
      <c r="R863" t="s">
        <v>849</v>
      </c>
      <c r="S863" t="s">
        <v>71</v>
      </c>
    </row>
    <row r="864" spans="1:19" x14ac:dyDescent="0.25">
      <c r="A864" s="70" t="str">
        <f>extraction!$C$24</f>
        <v>250128S05_Me_Batch_31_Tube_05</v>
      </c>
      <c r="B864" s="70" t="str">
        <f>extraction!$D$24</f>
        <v>250128S05_Me</v>
      </c>
      <c r="C864" t="s">
        <v>741</v>
      </c>
      <c r="D864" s="70" t="s">
        <v>89</v>
      </c>
      <c r="E864" s="70" t="s">
        <v>78</v>
      </c>
      <c r="F864" s="70" t="str">
        <f t="shared" si="9"/>
        <v>250128S05_Me_area_2_Lys</v>
      </c>
      <c r="G864" s="125" t="s">
        <v>856</v>
      </c>
      <c r="H864" s="70">
        <v>2</v>
      </c>
      <c r="I864" s="122">
        <v>14.83</v>
      </c>
      <c r="K864" s="70" t="s">
        <v>736</v>
      </c>
      <c r="R864" t="s">
        <v>849</v>
      </c>
      <c r="S864" t="s">
        <v>71</v>
      </c>
    </row>
    <row r="865" spans="1:19" x14ac:dyDescent="0.25">
      <c r="A865" s="70" t="str">
        <f>extraction!$C$24</f>
        <v>250128S05_Me_Batch_31_Tube_05</v>
      </c>
      <c r="B865" s="70" t="str">
        <f>extraction!$D$24</f>
        <v>250128S05_Me</v>
      </c>
      <c r="C865" t="s">
        <v>742</v>
      </c>
      <c r="D865" s="70" t="s">
        <v>852</v>
      </c>
      <c r="E865" s="70" t="s">
        <v>78</v>
      </c>
      <c r="F865" s="70" t="str">
        <f t="shared" si="9"/>
        <v>250128S05_Me_area_2_NLeu</v>
      </c>
      <c r="G865" s="125" t="s">
        <v>856</v>
      </c>
      <c r="H865" s="70">
        <v>2</v>
      </c>
      <c r="I865" s="122"/>
      <c r="K865" s="70" t="s">
        <v>736</v>
      </c>
      <c r="R865" t="s">
        <v>849</v>
      </c>
      <c r="S865" t="s">
        <v>71</v>
      </c>
    </row>
    <row r="866" spans="1:19" x14ac:dyDescent="0.25">
      <c r="A866" s="70" t="str">
        <f>extraction!$C$24</f>
        <v>250128S05_Me_Batch_31_Tube_05</v>
      </c>
      <c r="B866" s="70" t="str">
        <f>extraction!$D$24</f>
        <v>250128S05_Me</v>
      </c>
      <c r="C866" t="s">
        <v>743</v>
      </c>
      <c r="D866" s="70" t="s">
        <v>90</v>
      </c>
      <c r="E866" s="70" t="s">
        <v>78</v>
      </c>
      <c r="F866" s="70" t="str">
        <f t="shared" si="9"/>
        <v>250128S05_Me_area_2_Phe</v>
      </c>
      <c r="G866" s="125" t="s">
        <v>856</v>
      </c>
      <c r="H866" s="70">
        <v>2</v>
      </c>
      <c r="I866" s="122">
        <v>3.16</v>
      </c>
      <c r="K866" s="70" t="s">
        <v>736</v>
      </c>
      <c r="R866" t="s">
        <v>849</v>
      </c>
      <c r="S866" t="s">
        <v>71</v>
      </c>
    </row>
    <row r="867" spans="1:19" x14ac:dyDescent="0.25">
      <c r="A867" s="70" t="str">
        <f>extraction!$C$24</f>
        <v>250128S05_Me_Batch_31_Tube_05</v>
      </c>
      <c r="B867" s="70" t="str">
        <f>extraction!$D$24</f>
        <v>250128S05_Me</v>
      </c>
      <c r="C867" t="s">
        <v>744</v>
      </c>
      <c r="D867" s="70" t="s">
        <v>91</v>
      </c>
      <c r="E867" s="70" t="s">
        <v>78</v>
      </c>
      <c r="F867" s="70" t="str">
        <f t="shared" si="9"/>
        <v>250128S05_Me_area_2_Pro</v>
      </c>
      <c r="G867" s="125" t="s">
        <v>856</v>
      </c>
      <c r="H867" s="70">
        <v>2</v>
      </c>
      <c r="I867" s="122">
        <v>9.15</v>
      </c>
      <c r="K867" s="70" t="s">
        <v>736</v>
      </c>
      <c r="R867" t="s">
        <v>849</v>
      </c>
      <c r="S867" t="s">
        <v>71</v>
      </c>
    </row>
    <row r="868" spans="1:19" x14ac:dyDescent="0.25">
      <c r="A868" s="70" t="str">
        <f>extraction!$C$24</f>
        <v>250128S05_Me_Batch_31_Tube_05</v>
      </c>
      <c r="B868" s="70" t="str">
        <f>extraction!$D$24</f>
        <v>250128S05_Me</v>
      </c>
      <c r="C868" t="s">
        <v>745</v>
      </c>
      <c r="D868" s="70" t="s">
        <v>92</v>
      </c>
      <c r="E868" s="70" t="s">
        <v>78</v>
      </c>
      <c r="F868" s="70" t="str">
        <f t="shared" si="9"/>
        <v>250128S05_Me_area_2_Ser</v>
      </c>
      <c r="G868" s="125" t="s">
        <v>856</v>
      </c>
      <c r="H868" s="70">
        <v>2</v>
      </c>
      <c r="I868" s="122">
        <v>6.82</v>
      </c>
      <c r="K868" s="70" t="s">
        <v>736</v>
      </c>
      <c r="R868" t="s">
        <v>849</v>
      </c>
      <c r="S868" t="s">
        <v>71</v>
      </c>
    </row>
    <row r="869" spans="1:19" x14ac:dyDescent="0.25">
      <c r="A869" s="70" t="str">
        <f>extraction!$C$24</f>
        <v>250128S05_Me_Batch_31_Tube_05</v>
      </c>
      <c r="B869" s="70" t="str">
        <f>extraction!$D$24</f>
        <v>250128S05_Me</v>
      </c>
      <c r="C869" t="s">
        <v>746</v>
      </c>
      <c r="D869" s="70" t="s">
        <v>93</v>
      </c>
      <c r="E869" s="70" t="s">
        <v>78</v>
      </c>
      <c r="F869" s="70" t="str">
        <f t="shared" si="9"/>
        <v>250128S05_Me_area_2_Thr</v>
      </c>
      <c r="G869" s="125" t="s">
        <v>856</v>
      </c>
      <c r="H869" s="70">
        <v>2</v>
      </c>
      <c r="I869" s="122">
        <v>5.49</v>
      </c>
      <c r="K869" s="70" t="s">
        <v>736</v>
      </c>
      <c r="R869" t="s">
        <v>849</v>
      </c>
      <c r="S869" t="s">
        <v>71</v>
      </c>
    </row>
    <row r="870" spans="1:19" x14ac:dyDescent="0.25">
      <c r="A870" s="70" t="str">
        <f>extraction!$C$24</f>
        <v>250128S05_Me_Batch_31_Tube_05</v>
      </c>
      <c r="B870" s="70" t="str">
        <f>extraction!$D$24</f>
        <v>250128S05_Me</v>
      </c>
      <c r="C870" t="s">
        <v>747</v>
      </c>
      <c r="D870" s="70" t="s">
        <v>94</v>
      </c>
      <c r="E870" s="70" t="s">
        <v>78</v>
      </c>
      <c r="F870" s="70" t="str">
        <f t="shared" si="9"/>
        <v>250128S05_Me_area_2_Tyr</v>
      </c>
      <c r="G870" s="125" t="s">
        <v>856</v>
      </c>
      <c r="H870" s="70">
        <v>2</v>
      </c>
      <c r="I870" s="122">
        <v>1.02</v>
      </c>
      <c r="K870" s="70" t="s">
        <v>736</v>
      </c>
      <c r="R870" t="s">
        <v>849</v>
      </c>
      <c r="S870" t="s">
        <v>71</v>
      </c>
    </row>
    <row r="871" spans="1:19" x14ac:dyDescent="0.25">
      <c r="A871" s="70" t="str">
        <f>extraction!$C$24</f>
        <v>250128S05_Me_Batch_31_Tube_05</v>
      </c>
      <c r="B871" s="70" t="str">
        <f>extraction!$D$24</f>
        <v>250128S05_Me</v>
      </c>
      <c r="C871" t="s">
        <v>774</v>
      </c>
      <c r="D871" s="70" t="s">
        <v>95</v>
      </c>
      <c r="E871" s="70" t="s">
        <v>78</v>
      </c>
      <c r="F871" s="70" t="str">
        <f t="shared" si="9"/>
        <v>250128S05_Me_area_2_Val</v>
      </c>
      <c r="G871" s="125" t="s">
        <v>856</v>
      </c>
      <c r="H871" s="70">
        <v>2</v>
      </c>
      <c r="I871" s="122"/>
      <c r="K871" s="70" t="s">
        <v>736</v>
      </c>
      <c r="R871" t="s">
        <v>849</v>
      </c>
      <c r="S871" t="s">
        <v>71</v>
      </c>
    </row>
    <row r="872" spans="1:19" x14ac:dyDescent="0.25">
      <c r="C872"/>
    </row>
    <row r="873" spans="1:19" x14ac:dyDescent="0.25">
      <c r="A873" s="70" t="str">
        <f>extraction!$C$25</f>
        <v>250128S06_Me_Batch_31_Tube_06</v>
      </c>
      <c r="B873" s="70" t="str">
        <f>extraction!$D$25</f>
        <v>250128S06_Me</v>
      </c>
      <c r="C873" t="s">
        <v>734</v>
      </c>
      <c r="D873" s="70" t="s">
        <v>84</v>
      </c>
      <c r="E873" s="70" t="s">
        <v>77</v>
      </c>
      <c r="F873" s="70" t="str">
        <f t="shared" ref="F873:F900" si="18">B873&amp;"_"&amp;LEFT(E873,4)&amp;"_"&amp;H873&amp;"_"&amp;D873</f>
        <v>250128S06_Me_d15N_1_Ala</v>
      </c>
      <c r="G873" s="125" t="s">
        <v>881</v>
      </c>
      <c r="H873" s="70">
        <v>1</v>
      </c>
      <c r="I873" s="122">
        <v>25.52</v>
      </c>
      <c r="J873" s="70" t="s">
        <v>76</v>
      </c>
      <c r="K873" s="70" t="s">
        <v>736</v>
      </c>
      <c r="R873" t="s">
        <v>849</v>
      </c>
      <c r="S873" t="s">
        <v>71</v>
      </c>
    </row>
    <row r="874" spans="1:19" x14ac:dyDescent="0.25">
      <c r="A874" s="70" t="str">
        <f>extraction!$C$25</f>
        <v>250128S06_Me_Batch_31_Tube_06</v>
      </c>
      <c r="B874" s="70" t="str">
        <f>extraction!$D$25</f>
        <v>250128S06_Me</v>
      </c>
      <c r="C874" t="s">
        <v>738</v>
      </c>
      <c r="D874" s="70" t="s">
        <v>85</v>
      </c>
      <c r="E874" s="70" t="s">
        <v>77</v>
      </c>
      <c r="F874" s="70" t="str">
        <f t="shared" si="18"/>
        <v>250128S06_Me_d15N_1_Asp</v>
      </c>
      <c r="G874" s="125" t="s">
        <v>881</v>
      </c>
      <c r="H874" s="70">
        <v>1</v>
      </c>
      <c r="I874" s="122">
        <v>17.89</v>
      </c>
      <c r="J874" s="70" t="s">
        <v>76</v>
      </c>
      <c r="K874" s="70" t="s">
        <v>736</v>
      </c>
      <c r="R874" t="s">
        <v>849</v>
      </c>
      <c r="S874" t="s">
        <v>71</v>
      </c>
    </row>
    <row r="875" spans="1:19" x14ac:dyDescent="0.25">
      <c r="A875" s="70" t="str">
        <f>extraction!$C$25</f>
        <v>250128S06_Me_Batch_31_Tube_06</v>
      </c>
      <c r="B875" s="70" t="str">
        <f>extraction!$D$25</f>
        <v>250128S06_Me</v>
      </c>
      <c r="C875" t="s">
        <v>851</v>
      </c>
      <c r="D875" s="70" t="s">
        <v>86</v>
      </c>
      <c r="E875" s="70" t="s">
        <v>77</v>
      </c>
      <c r="F875" s="70" t="str">
        <f t="shared" si="18"/>
        <v>250128S06_Me_d15N_1_Glu</v>
      </c>
      <c r="G875" s="125" t="s">
        <v>881</v>
      </c>
      <c r="H875" s="70">
        <v>1</v>
      </c>
      <c r="I875" s="122">
        <v>22.58</v>
      </c>
      <c r="J875" s="70" t="s">
        <v>76</v>
      </c>
      <c r="K875" s="70" t="s">
        <v>736</v>
      </c>
      <c r="R875" t="s">
        <v>849</v>
      </c>
      <c r="S875" t="s">
        <v>71</v>
      </c>
    </row>
    <row r="876" spans="1:19" x14ac:dyDescent="0.25">
      <c r="A876" s="70" t="str">
        <f>extraction!$C$25</f>
        <v>250128S06_Me_Batch_31_Tube_06</v>
      </c>
      <c r="B876" s="70" t="str">
        <f>extraction!$D$25</f>
        <v>250128S06_Me</v>
      </c>
      <c r="C876" s="127" t="s">
        <v>155</v>
      </c>
      <c r="D876" s="70" t="s">
        <v>87</v>
      </c>
      <c r="E876" s="70" t="s">
        <v>77</v>
      </c>
      <c r="F876" s="70" t="str">
        <f t="shared" si="18"/>
        <v>250128S06_Me_d15N_1_Gly</v>
      </c>
      <c r="G876" s="125" t="s">
        <v>881</v>
      </c>
      <c r="H876" s="70">
        <v>1</v>
      </c>
      <c r="I876" s="122">
        <v>15.55</v>
      </c>
      <c r="J876" s="70" t="s">
        <v>76</v>
      </c>
      <c r="K876" s="70" t="s">
        <v>736</v>
      </c>
      <c r="R876" t="s">
        <v>849</v>
      </c>
      <c r="S876" t="s">
        <v>71</v>
      </c>
    </row>
    <row r="877" spans="1:19" x14ac:dyDescent="0.25">
      <c r="A877" s="70" t="str">
        <f>extraction!$C$25</f>
        <v>250128S06_Me_Batch_31_Tube_06</v>
      </c>
      <c r="B877" s="70" t="str">
        <f>extraction!$D$25</f>
        <v>250128S06_Me</v>
      </c>
      <c r="C877" t="s">
        <v>739</v>
      </c>
      <c r="D877" s="70" t="s">
        <v>850</v>
      </c>
      <c r="E877" s="70" t="s">
        <v>77</v>
      </c>
      <c r="F877" s="70" t="str">
        <f t="shared" si="18"/>
        <v>250128S06_Me_d15N_1_Ile</v>
      </c>
      <c r="G877" s="125" t="s">
        <v>881</v>
      </c>
      <c r="H877" s="70">
        <v>1</v>
      </c>
      <c r="I877" s="122">
        <v>21.84</v>
      </c>
      <c r="J877" s="70" t="s">
        <v>76</v>
      </c>
      <c r="K877" s="70" t="s">
        <v>736</v>
      </c>
      <c r="R877" t="s">
        <v>849</v>
      </c>
      <c r="S877" t="s">
        <v>71</v>
      </c>
    </row>
    <row r="878" spans="1:19" x14ac:dyDescent="0.25">
      <c r="A878" s="70" t="str">
        <f>extraction!$C$25</f>
        <v>250128S06_Me_Batch_31_Tube_06</v>
      </c>
      <c r="B878" s="70" t="str">
        <f>extraction!$D$25</f>
        <v>250128S06_Me</v>
      </c>
      <c r="C878" t="s">
        <v>740</v>
      </c>
      <c r="D878" s="70" t="s">
        <v>88</v>
      </c>
      <c r="E878" s="70" t="s">
        <v>77</v>
      </c>
      <c r="F878" s="70" t="str">
        <f t="shared" si="18"/>
        <v>250128S06_Me_d15N_1_Leu</v>
      </c>
      <c r="G878" s="125" t="s">
        <v>881</v>
      </c>
      <c r="H878" s="70">
        <v>1</v>
      </c>
      <c r="I878" s="122">
        <v>21.22</v>
      </c>
      <c r="J878" s="70" t="s">
        <v>76</v>
      </c>
      <c r="K878" s="70" t="s">
        <v>736</v>
      </c>
      <c r="R878" t="s">
        <v>849</v>
      </c>
      <c r="S878" t="s">
        <v>71</v>
      </c>
    </row>
    <row r="879" spans="1:19" x14ac:dyDescent="0.25">
      <c r="A879" s="70" t="str">
        <f>extraction!$C$25</f>
        <v>250128S06_Me_Batch_31_Tube_06</v>
      </c>
      <c r="B879" s="70" t="str">
        <f>extraction!$D$25</f>
        <v>250128S06_Me</v>
      </c>
      <c r="C879" t="s">
        <v>741</v>
      </c>
      <c r="D879" s="70" t="s">
        <v>89</v>
      </c>
      <c r="E879" s="70" t="s">
        <v>77</v>
      </c>
      <c r="F879" s="70" t="str">
        <f t="shared" si="18"/>
        <v>250128S06_Me_d15N_1_Lys</v>
      </c>
      <c r="G879" s="125" t="s">
        <v>881</v>
      </c>
      <c r="H879" s="70">
        <v>1</v>
      </c>
      <c r="I879" s="122">
        <v>9.69</v>
      </c>
      <c r="J879" s="70" t="s">
        <v>76</v>
      </c>
      <c r="K879" s="70" t="s">
        <v>736</v>
      </c>
      <c r="R879" t="s">
        <v>849</v>
      </c>
      <c r="S879" t="s">
        <v>71</v>
      </c>
    </row>
    <row r="880" spans="1:19" x14ac:dyDescent="0.25">
      <c r="A880" s="70" t="str">
        <f>extraction!$C$25</f>
        <v>250128S06_Me_Batch_31_Tube_06</v>
      </c>
      <c r="B880" s="70" t="str">
        <f>extraction!$D$25</f>
        <v>250128S06_Me</v>
      </c>
      <c r="C880" t="s">
        <v>742</v>
      </c>
      <c r="D880" s="70" t="s">
        <v>852</v>
      </c>
      <c r="E880" s="70" t="s">
        <v>77</v>
      </c>
      <c r="F880" s="70" t="str">
        <f t="shared" si="18"/>
        <v>250128S06_Me_d15N_1_NLeu</v>
      </c>
      <c r="G880" s="125" t="s">
        <v>881</v>
      </c>
      <c r="H880" s="70">
        <v>1</v>
      </c>
      <c r="I880" s="122">
        <v>-1.1000000000000001</v>
      </c>
      <c r="J880" s="70" t="s">
        <v>76</v>
      </c>
      <c r="K880" s="70" t="s">
        <v>736</v>
      </c>
      <c r="R880" t="s">
        <v>849</v>
      </c>
      <c r="S880" t="s">
        <v>71</v>
      </c>
    </row>
    <row r="881" spans="1:19" x14ac:dyDescent="0.25">
      <c r="A881" s="70" t="str">
        <f>extraction!$C$25</f>
        <v>250128S06_Me_Batch_31_Tube_06</v>
      </c>
      <c r="B881" s="70" t="str">
        <f>extraction!$D$25</f>
        <v>250128S06_Me</v>
      </c>
      <c r="C881" t="s">
        <v>743</v>
      </c>
      <c r="D881" s="70" t="s">
        <v>90</v>
      </c>
      <c r="E881" s="70" t="s">
        <v>77</v>
      </c>
      <c r="F881" s="70" t="str">
        <f t="shared" si="18"/>
        <v>250128S06_Me_d15N_1_Phe</v>
      </c>
      <c r="G881" s="125" t="s">
        <v>881</v>
      </c>
      <c r="H881" s="70">
        <v>1</v>
      </c>
      <c r="I881" s="122"/>
      <c r="J881" s="70" t="s">
        <v>76</v>
      </c>
      <c r="K881" s="70" t="s">
        <v>736</v>
      </c>
      <c r="R881" t="s">
        <v>849</v>
      </c>
      <c r="S881" t="s">
        <v>71</v>
      </c>
    </row>
    <row r="882" spans="1:19" x14ac:dyDescent="0.25">
      <c r="A882" s="70" t="str">
        <f>extraction!$C$25</f>
        <v>250128S06_Me_Batch_31_Tube_06</v>
      </c>
      <c r="B882" s="70" t="str">
        <f>extraction!$D$25</f>
        <v>250128S06_Me</v>
      </c>
      <c r="C882" t="s">
        <v>744</v>
      </c>
      <c r="D882" s="70" t="s">
        <v>91</v>
      </c>
      <c r="E882" s="70" t="s">
        <v>77</v>
      </c>
      <c r="F882" s="70" t="str">
        <f t="shared" si="18"/>
        <v>250128S06_Me_d15N_1_Pro</v>
      </c>
      <c r="G882" s="125" t="s">
        <v>881</v>
      </c>
      <c r="H882" s="70">
        <v>1</v>
      </c>
      <c r="I882" s="122">
        <v>22.19</v>
      </c>
      <c r="J882" s="70" t="s">
        <v>76</v>
      </c>
      <c r="K882" s="70" t="s">
        <v>736</v>
      </c>
      <c r="R882" t="s">
        <v>849</v>
      </c>
      <c r="S882" t="s">
        <v>71</v>
      </c>
    </row>
    <row r="883" spans="1:19" x14ac:dyDescent="0.25">
      <c r="A883" s="70" t="str">
        <f>extraction!$C$25</f>
        <v>250128S06_Me_Batch_31_Tube_06</v>
      </c>
      <c r="B883" s="70" t="str">
        <f>extraction!$D$25</f>
        <v>250128S06_Me</v>
      </c>
      <c r="C883" t="s">
        <v>745</v>
      </c>
      <c r="D883" s="70" t="s">
        <v>92</v>
      </c>
      <c r="E883" s="70" t="s">
        <v>77</v>
      </c>
      <c r="F883" s="70" t="str">
        <f t="shared" si="18"/>
        <v>250128S06_Me_d15N_1_Ser</v>
      </c>
      <c r="G883" s="125" t="s">
        <v>881</v>
      </c>
      <c r="H883" s="70">
        <v>1</v>
      </c>
      <c r="I883" s="122">
        <v>15.33</v>
      </c>
      <c r="J883" s="70" t="s">
        <v>76</v>
      </c>
      <c r="K883" s="70" t="s">
        <v>736</v>
      </c>
      <c r="R883" t="s">
        <v>849</v>
      </c>
      <c r="S883" t="s">
        <v>71</v>
      </c>
    </row>
    <row r="884" spans="1:19" x14ac:dyDescent="0.25">
      <c r="A884" s="70" t="str">
        <f>extraction!$C$25</f>
        <v>250128S06_Me_Batch_31_Tube_06</v>
      </c>
      <c r="B884" s="70" t="str">
        <f>extraction!$D$25</f>
        <v>250128S06_Me</v>
      </c>
      <c r="C884" t="s">
        <v>746</v>
      </c>
      <c r="D884" s="70" t="s">
        <v>93</v>
      </c>
      <c r="E884" s="70" t="s">
        <v>77</v>
      </c>
      <c r="F884" s="70" t="str">
        <f t="shared" si="18"/>
        <v>250128S06_Me_d15N_1_Thr</v>
      </c>
      <c r="G884" s="125" t="s">
        <v>881</v>
      </c>
      <c r="H884" s="70">
        <v>1</v>
      </c>
      <c r="I884" s="122">
        <v>-2.99</v>
      </c>
      <c r="J884" s="70" t="s">
        <v>76</v>
      </c>
      <c r="K884" s="70" t="s">
        <v>736</v>
      </c>
      <c r="R884" t="s">
        <v>849</v>
      </c>
      <c r="S884" t="s">
        <v>71</v>
      </c>
    </row>
    <row r="885" spans="1:19" x14ac:dyDescent="0.25">
      <c r="A885" s="70" t="str">
        <f>extraction!$C$25</f>
        <v>250128S06_Me_Batch_31_Tube_06</v>
      </c>
      <c r="B885" s="70" t="str">
        <f>extraction!$D$25</f>
        <v>250128S06_Me</v>
      </c>
      <c r="C885" t="s">
        <v>747</v>
      </c>
      <c r="D885" s="70" t="s">
        <v>94</v>
      </c>
      <c r="E885" s="70" t="s">
        <v>77</v>
      </c>
      <c r="F885" s="70" t="str">
        <f t="shared" si="18"/>
        <v>250128S06_Me_d15N_1_Tyr</v>
      </c>
      <c r="G885" s="125" t="s">
        <v>881</v>
      </c>
      <c r="H885" s="70">
        <v>1</v>
      </c>
      <c r="I885" s="122"/>
      <c r="J885" s="70" t="s">
        <v>76</v>
      </c>
      <c r="K885" s="70" t="s">
        <v>736</v>
      </c>
      <c r="R885" t="s">
        <v>849</v>
      </c>
      <c r="S885" t="s">
        <v>71</v>
      </c>
    </row>
    <row r="886" spans="1:19" x14ac:dyDescent="0.25">
      <c r="A886" s="70" t="str">
        <f>extraction!$C$25</f>
        <v>250128S06_Me_Batch_31_Tube_06</v>
      </c>
      <c r="B886" s="70" t="str">
        <f>extraction!$D$25</f>
        <v>250128S06_Me</v>
      </c>
      <c r="C886" t="s">
        <v>774</v>
      </c>
      <c r="D886" s="70" t="s">
        <v>95</v>
      </c>
      <c r="E886" s="70" t="s">
        <v>77</v>
      </c>
      <c r="F886" s="70" t="str">
        <f t="shared" si="18"/>
        <v>250128S06_Me_d15N_1_Val</v>
      </c>
      <c r="G886" s="125" t="s">
        <v>881</v>
      </c>
      <c r="H886" s="70">
        <v>1</v>
      </c>
      <c r="I886" s="122"/>
      <c r="J886" s="70" t="s">
        <v>76</v>
      </c>
      <c r="K886" s="70" t="s">
        <v>736</v>
      </c>
      <c r="R886" t="s">
        <v>849</v>
      </c>
      <c r="S886" t="s">
        <v>71</v>
      </c>
    </row>
    <row r="887" spans="1:19" x14ac:dyDescent="0.25">
      <c r="A887" s="70" t="str">
        <f>extraction!$C$25</f>
        <v>250128S06_Me_Batch_31_Tube_06</v>
      </c>
      <c r="B887" s="70" t="str">
        <f>extraction!$D$25</f>
        <v>250128S06_Me</v>
      </c>
      <c r="C887" t="s">
        <v>734</v>
      </c>
      <c r="D887" s="70" t="s">
        <v>84</v>
      </c>
      <c r="E887" s="70" t="s">
        <v>78</v>
      </c>
      <c r="F887" s="70" t="str">
        <f t="shared" si="18"/>
        <v>250128S06_Me_area_1_Ala</v>
      </c>
      <c r="G887" s="125" t="s">
        <v>881</v>
      </c>
      <c r="H887" s="70">
        <v>1</v>
      </c>
      <c r="I887" s="122">
        <v>0.8</v>
      </c>
      <c r="K887" s="70" t="s">
        <v>736</v>
      </c>
      <c r="R887" t="s">
        <v>849</v>
      </c>
      <c r="S887" t="s">
        <v>71</v>
      </c>
    </row>
    <row r="888" spans="1:19" x14ac:dyDescent="0.25">
      <c r="A888" s="70" t="str">
        <f>extraction!$C$25</f>
        <v>250128S06_Me_Batch_31_Tube_06</v>
      </c>
      <c r="B888" s="70" t="str">
        <f>extraction!$D$25</f>
        <v>250128S06_Me</v>
      </c>
      <c r="C888" t="s">
        <v>738</v>
      </c>
      <c r="D888" s="70" t="s">
        <v>85</v>
      </c>
      <c r="E888" s="70" t="s">
        <v>78</v>
      </c>
      <c r="F888" s="70" t="str">
        <f t="shared" si="18"/>
        <v>250128S06_Me_area_1_Asp</v>
      </c>
      <c r="G888" s="125" t="s">
        <v>881</v>
      </c>
      <c r="H888" s="70">
        <v>1</v>
      </c>
      <c r="I888" s="122">
        <v>4.87</v>
      </c>
      <c r="K888" s="70" t="s">
        <v>736</v>
      </c>
      <c r="R888" t="s">
        <v>849</v>
      </c>
      <c r="S888" t="s">
        <v>71</v>
      </c>
    </row>
    <row r="889" spans="1:19" x14ac:dyDescent="0.25">
      <c r="A889" s="70" t="str">
        <f>extraction!$C$25</f>
        <v>250128S06_Me_Batch_31_Tube_06</v>
      </c>
      <c r="B889" s="70" t="str">
        <f>extraction!$D$25</f>
        <v>250128S06_Me</v>
      </c>
      <c r="C889" t="s">
        <v>851</v>
      </c>
      <c r="D889" s="70" t="s">
        <v>86</v>
      </c>
      <c r="E889" s="70" t="s">
        <v>78</v>
      </c>
      <c r="F889" s="70" t="str">
        <f t="shared" si="18"/>
        <v>250128S06_Me_area_1_Glu</v>
      </c>
      <c r="G889" s="125" t="s">
        <v>881</v>
      </c>
      <c r="H889" s="70">
        <v>1</v>
      </c>
      <c r="I889" s="122">
        <v>5.46</v>
      </c>
      <c r="K889" s="70" t="s">
        <v>736</v>
      </c>
      <c r="R889" t="s">
        <v>849</v>
      </c>
      <c r="S889" t="s">
        <v>71</v>
      </c>
    </row>
    <row r="890" spans="1:19" x14ac:dyDescent="0.25">
      <c r="A890" s="70" t="str">
        <f>extraction!$C$25</f>
        <v>250128S06_Me_Batch_31_Tube_06</v>
      </c>
      <c r="B890" s="70" t="str">
        <f>extraction!$D$25</f>
        <v>250128S06_Me</v>
      </c>
      <c r="C890" s="127" t="s">
        <v>155</v>
      </c>
      <c r="D890" s="70" t="s">
        <v>87</v>
      </c>
      <c r="E890" s="70" t="s">
        <v>78</v>
      </c>
      <c r="F890" s="70" t="str">
        <f t="shared" si="18"/>
        <v>250128S06_Me_area_1_Gly</v>
      </c>
      <c r="G890" s="125" t="s">
        <v>881</v>
      </c>
      <c r="H890" s="70">
        <v>1</v>
      </c>
      <c r="I890" s="122">
        <v>1.79</v>
      </c>
      <c r="K890" s="70" t="s">
        <v>736</v>
      </c>
      <c r="R890" t="s">
        <v>849</v>
      </c>
      <c r="S890" t="s">
        <v>71</v>
      </c>
    </row>
    <row r="891" spans="1:19" x14ac:dyDescent="0.25">
      <c r="A891" s="70" t="str">
        <f>extraction!$C$25</f>
        <v>250128S06_Me_Batch_31_Tube_06</v>
      </c>
      <c r="B891" s="70" t="str">
        <f>extraction!$D$25</f>
        <v>250128S06_Me</v>
      </c>
      <c r="C891" t="s">
        <v>739</v>
      </c>
      <c r="D891" s="70" t="s">
        <v>850</v>
      </c>
      <c r="E891" s="70" t="s">
        <v>78</v>
      </c>
      <c r="F891" s="70" t="str">
        <f t="shared" si="18"/>
        <v>250128S06_Me_area_1_Ile</v>
      </c>
      <c r="G891" s="125" t="s">
        <v>881</v>
      </c>
      <c r="H891" s="70">
        <v>1</v>
      </c>
      <c r="I891" s="122">
        <v>0.71</v>
      </c>
      <c r="K891" s="70" t="s">
        <v>736</v>
      </c>
      <c r="R891" t="s">
        <v>849</v>
      </c>
      <c r="S891" t="s">
        <v>71</v>
      </c>
    </row>
    <row r="892" spans="1:19" x14ac:dyDescent="0.25">
      <c r="A892" s="70" t="str">
        <f>extraction!$C$25</f>
        <v>250128S06_Me_Batch_31_Tube_06</v>
      </c>
      <c r="B892" s="70" t="str">
        <f>extraction!$D$25</f>
        <v>250128S06_Me</v>
      </c>
      <c r="C892" t="s">
        <v>740</v>
      </c>
      <c r="D892" s="70" t="s">
        <v>88</v>
      </c>
      <c r="E892" s="70" t="s">
        <v>78</v>
      </c>
      <c r="F892" s="70" t="str">
        <f t="shared" si="18"/>
        <v>250128S06_Me_area_1_Leu</v>
      </c>
      <c r="G892" s="125" t="s">
        <v>881</v>
      </c>
      <c r="H892" s="70">
        <v>1</v>
      </c>
      <c r="I892" s="122">
        <v>2.14</v>
      </c>
      <c r="K892" s="70" t="s">
        <v>736</v>
      </c>
      <c r="R892" t="s">
        <v>849</v>
      </c>
      <c r="S892" t="s">
        <v>71</v>
      </c>
    </row>
    <row r="893" spans="1:19" x14ac:dyDescent="0.25">
      <c r="A893" s="70" t="str">
        <f>extraction!$C$25</f>
        <v>250128S06_Me_Batch_31_Tube_06</v>
      </c>
      <c r="B893" s="70" t="str">
        <f>extraction!$D$25</f>
        <v>250128S06_Me</v>
      </c>
      <c r="C893" t="s">
        <v>741</v>
      </c>
      <c r="D893" s="70" t="s">
        <v>89</v>
      </c>
      <c r="E893" s="70" t="s">
        <v>78</v>
      </c>
      <c r="F893" s="70" t="str">
        <f t="shared" si="18"/>
        <v>250128S06_Me_area_1_Lys</v>
      </c>
      <c r="G893" s="125" t="s">
        <v>881</v>
      </c>
      <c r="H893" s="70">
        <v>1</v>
      </c>
      <c r="I893" s="122">
        <v>4.84</v>
      </c>
      <c r="K893" s="70" t="s">
        <v>736</v>
      </c>
      <c r="R893" t="s">
        <v>849</v>
      </c>
      <c r="S893" t="s">
        <v>71</v>
      </c>
    </row>
    <row r="894" spans="1:19" x14ac:dyDescent="0.25">
      <c r="A894" s="70" t="str">
        <f>extraction!$C$25</f>
        <v>250128S06_Me_Batch_31_Tube_06</v>
      </c>
      <c r="B894" s="70" t="str">
        <f>extraction!$D$25</f>
        <v>250128S06_Me</v>
      </c>
      <c r="C894" t="s">
        <v>742</v>
      </c>
      <c r="D894" s="70" t="s">
        <v>852</v>
      </c>
      <c r="E894" s="70" t="s">
        <v>78</v>
      </c>
      <c r="F894" s="70" t="str">
        <f t="shared" si="18"/>
        <v>250128S06_Me_area_1_NLeu</v>
      </c>
      <c r="G894" s="125" t="s">
        <v>881</v>
      </c>
      <c r="H894" s="70">
        <v>1</v>
      </c>
      <c r="I894" s="122">
        <v>41.66</v>
      </c>
      <c r="K894" s="70" t="s">
        <v>736</v>
      </c>
      <c r="R894" t="s">
        <v>849</v>
      </c>
      <c r="S894" t="s">
        <v>71</v>
      </c>
    </row>
    <row r="895" spans="1:19" x14ac:dyDescent="0.25">
      <c r="A895" s="70" t="str">
        <f>extraction!$C$25</f>
        <v>250128S06_Me_Batch_31_Tube_06</v>
      </c>
      <c r="B895" s="70" t="str">
        <f>extraction!$D$25</f>
        <v>250128S06_Me</v>
      </c>
      <c r="C895" t="s">
        <v>743</v>
      </c>
      <c r="D895" s="70" t="s">
        <v>90</v>
      </c>
      <c r="E895" s="70" t="s">
        <v>78</v>
      </c>
      <c r="F895" s="70" t="str">
        <f t="shared" si="18"/>
        <v>250128S06_Me_area_1_Phe</v>
      </c>
      <c r="G895" s="125" t="s">
        <v>881</v>
      </c>
      <c r="H895" s="70">
        <v>1</v>
      </c>
      <c r="I895" s="122">
        <v>0.91</v>
      </c>
      <c r="K895" s="70" t="s">
        <v>736</v>
      </c>
      <c r="R895" t="s">
        <v>849</v>
      </c>
      <c r="S895" t="s">
        <v>71</v>
      </c>
    </row>
    <row r="896" spans="1:19" x14ac:dyDescent="0.25">
      <c r="A896" s="70" t="str">
        <f>extraction!$C$25</f>
        <v>250128S06_Me_Batch_31_Tube_06</v>
      </c>
      <c r="B896" s="70" t="str">
        <f>extraction!$D$25</f>
        <v>250128S06_Me</v>
      </c>
      <c r="C896" t="s">
        <v>744</v>
      </c>
      <c r="D896" s="70" t="s">
        <v>91</v>
      </c>
      <c r="E896" s="70" t="s">
        <v>78</v>
      </c>
      <c r="F896" s="70" t="str">
        <f t="shared" si="18"/>
        <v>250128S06_Me_area_1_Pro</v>
      </c>
      <c r="G896" s="125" t="s">
        <v>881</v>
      </c>
      <c r="H896" s="70">
        <v>1</v>
      </c>
      <c r="I896" s="122">
        <v>2.9</v>
      </c>
      <c r="K896" s="70" t="s">
        <v>736</v>
      </c>
      <c r="R896" t="s">
        <v>849</v>
      </c>
      <c r="S896" t="s">
        <v>71</v>
      </c>
    </row>
    <row r="897" spans="1:19" x14ac:dyDescent="0.25">
      <c r="A897" s="70" t="str">
        <f>extraction!$C$25</f>
        <v>250128S06_Me_Batch_31_Tube_06</v>
      </c>
      <c r="B897" s="70" t="str">
        <f>extraction!$D$25</f>
        <v>250128S06_Me</v>
      </c>
      <c r="C897" t="s">
        <v>745</v>
      </c>
      <c r="D897" s="70" t="s">
        <v>92</v>
      </c>
      <c r="E897" s="70" t="s">
        <v>78</v>
      </c>
      <c r="F897" s="70" t="str">
        <f t="shared" si="18"/>
        <v>250128S06_Me_area_1_Ser</v>
      </c>
      <c r="G897" s="125" t="s">
        <v>881</v>
      </c>
      <c r="H897" s="70">
        <v>1</v>
      </c>
      <c r="I897" s="122">
        <v>2.0299999999999998</v>
      </c>
      <c r="K897" s="70" t="s">
        <v>736</v>
      </c>
      <c r="R897" t="s">
        <v>849</v>
      </c>
      <c r="S897" t="s">
        <v>71</v>
      </c>
    </row>
    <row r="898" spans="1:19" x14ac:dyDescent="0.25">
      <c r="A898" s="70" t="str">
        <f>extraction!$C$25</f>
        <v>250128S06_Me_Batch_31_Tube_06</v>
      </c>
      <c r="B898" s="70" t="str">
        <f>extraction!$D$25</f>
        <v>250128S06_Me</v>
      </c>
      <c r="C898" t="s">
        <v>746</v>
      </c>
      <c r="D898" s="70" t="s">
        <v>93</v>
      </c>
      <c r="E898" s="70" t="s">
        <v>78</v>
      </c>
      <c r="F898" s="70" t="str">
        <f t="shared" si="18"/>
        <v>250128S06_Me_area_1_Thr</v>
      </c>
      <c r="G898" s="125" t="s">
        <v>881</v>
      </c>
      <c r="H898" s="70">
        <v>1</v>
      </c>
      <c r="I898" s="122">
        <v>1.56</v>
      </c>
      <c r="K898" s="70" t="s">
        <v>736</v>
      </c>
      <c r="R898" t="s">
        <v>849</v>
      </c>
      <c r="S898" t="s">
        <v>71</v>
      </c>
    </row>
    <row r="899" spans="1:19" x14ac:dyDescent="0.25">
      <c r="A899" s="70" t="str">
        <f>extraction!$C$25</f>
        <v>250128S06_Me_Batch_31_Tube_06</v>
      </c>
      <c r="B899" s="70" t="str">
        <f>extraction!$D$25</f>
        <v>250128S06_Me</v>
      </c>
      <c r="C899" t="s">
        <v>747</v>
      </c>
      <c r="D899" s="70" t="s">
        <v>94</v>
      </c>
      <c r="E899" s="70" t="s">
        <v>78</v>
      </c>
      <c r="F899" s="70" t="str">
        <f t="shared" si="18"/>
        <v>250128S06_Me_area_1_Tyr</v>
      </c>
      <c r="G899" s="125" t="s">
        <v>881</v>
      </c>
      <c r="H899" s="70">
        <v>1</v>
      </c>
      <c r="I899" s="122"/>
      <c r="K899" s="70" t="s">
        <v>736</v>
      </c>
      <c r="R899" t="s">
        <v>849</v>
      </c>
      <c r="S899" t="s">
        <v>71</v>
      </c>
    </row>
    <row r="900" spans="1:19" x14ac:dyDescent="0.25">
      <c r="A900" s="70" t="str">
        <f>extraction!$C$25</f>
        <v>250128S06_Me_Batch_31_Tube_06</v>
      </c>
      <c r="B900" s="70" t="str">
        <f>extraction!$D$25</f>
        <v>250128S06_Me</v>
      </c>
      <c r="C900" t="s">
        <v>774</v>
      </c>
      <c r="D900" s="70" t="s">
        <v>95</v>
      </c>
      <c r="E900" s="70" t="s">
        <v>78</v>
      </c>
      <c r="F900" s="70" t="str">
        <f t="shared" si="18"/>
        <v>250128S06_Me_area_1_Val</v>
      </c>
      <c r="G900" s="125" t="s">
        <v>881</v>
      </c>
      <c r="H900" s="70">
        <v>1</v>
      </c>
      <c r="I900" s="122"/>
      <c r="K900" s="70" t="s">
        <v>736</v>
      </c>
      <c r="R900" t="s">
        <v>849</v>
      </c>
      <c r="S900" t="s">
        <v>71</v>
      </c>
    </row>
    <row r="902" spans="1:19" x14ac:dyDescent="0.25">
      <c r="A902" s="70" t="str">
        <f>extraction!$C$25</f>
        <v>250128S06_Me_Batch_31_Tube_06</v>
      </c>
      <c r="B902" s="70" t="str">
        <f>extraction!$D$25</f>
        <v>250128S06_Me</v>
      </c>
      <c r="C902" t="s">
        <v>734</v>
      </c>
      <c r="D902" s="70" t="s">
        <v>84</v>
      </c>
      <c r="E902" s="70" t="s">
        <v>77</v>
      </c>
      <c r="F902" s="70" t="str">
        <f t="shared" ref="F902:F930" si="19">B902&amp;"_"&amp;LEFT(E902,4)&amp;"_"&amp;H902&amp;"_"&amp;D902</f>
        <v>250128S06_Me_d15N_2_Ala</v>
      </c>
      <c r="G902" s="125" t="s">
        <v>870</v>
      </c>
      <c r="H902" s="70">
        <v>2</v>
      </c>
      <c r="I902" s="122"/>
      <c r="J902" s="70" t="s">
        <v>76</v>
      </c>
      <c r="K902" s="70" t="s">
        <v>736</v>
      </c>
      <c r="R902" t="s">
        <v>849</v>
      </c>
      <c r="S902" t="s">
        <v>71</v>
      </c>
    </row>
    <row r="903" spans="1:19" x14ac:dyDescent="0.25">
      <c r="A903" s="70" t="str">
        <f>extraction!$C$25</f>
        <v>250128S06_Me_Batch_31_Tube_06</v>
      </c>
      <c r="B903" s="70" t="str">
        <f>extraction!$D$25</f>
        <v>250128S06_Me</v>
      </c>
      <c r="C903" t="s">
        <v>738</v>
      </c>
      <c r="D903" s="70" t="s">
        <v>85</v>
      </c>
      <c r="E903" s="70" t="s">
        <v>77</v>
      </c>
      <c r="F903" s="70" t="str">
        <f t="shared" si="19"/>
        <v>250128S06_Me_d15N_2_Asp</v>
      </c>
      <c r="G903" s="125" t="s">
        <v>870</v>
      </c>
      <c r="H903" s="70">
        <v>2</v>
      </c>
      <c r="I903" s="122">
        <v>16.84</v>
      </c>
      <c r="J903" s="70" t="s">
        <v>76</v>
      </c>
      <c r="K903" s="70" t="s">
        <v>736</v>
      </c>
      <c r="R903" t="s">
        <v>849</v>
      </c>
      <c r="S903" t="s">
        <v>71</v>
      </c>
    </row>
    <row r="904" spans="1:19" x14ac:dyDescent="0.25">
      <c r="A904" s="70" t="str">
        <f>extraction!$C$25</f>
        <v>250128S06_Me_Batch_31_Tube_06</v>
      </c>
      <c r="B904" s="70" t="str">
        <f>extraction!$D$25</f>
        <v>250128S06_Me</v>
      </c>
      <c r="C904" t="s">
        <v>851</v>
      </c>
      <c r="D904" s="70" t="s">
        <v>86</v>
      </c>
      <c r="E904" s="70" t="s">
        <v>77</v>
      </c>
      <c r="F904" s="70" t="str">
        <f t="shared" si="19"/>
        <v>250128S06_Me_d15N_2_Glu</v>
      </c>
      <c r="G904" s="125" t="s">
        <v>870</v>
      </c>
      <c r="H904" s="70">
        <v>2</v>
      </c>
      <c r="I904" s="122">
        <v>21.89</v>
      </c>
      <c r="J904" s="70" t="s">
        <v>76</v>
      </c>
      <c r="K904" s="70" t="s">
        <v>736</v>
      </c>
      <c r="R904" t="s">
        <v>849</v>
      </c>
      <c r="S904" t="s">
        <v>71</v>
      </c>
    </row>
    <row r="905" spans="1:19" x14ac:dyDescent="0.25">
      <c r="A905" s="70" t="str">
        <f>extraction!$C$25</f>
        <v>250128S06_Me_Batch_31_Tube_06</v>
      </c>
      <c r="B905" s="70" t="str">
        <f>extraction!$D$25</f>
        <v>250128S06_Me</v>
      </c>
      <c r="C905" s="127" t="s">
        <v>155</v>
      </c>
      <c r="D905" s="70" t="s">
        <v>87</v>
      </c>
      <c r="E905" s="70" t="s">
        <v>77</v>
      </c>
      <c r="F905" s="70" t="str">
        <f t="shared" si="19"/>
        <v>250128S06_Me_d15N_2_Gly</v>
      </c>
      <c r="G905" s="125" t="s">
        <v>870</v>
      </c>
      <c r="H905" s="70">
        <v>2</v>
      </c>
      <c r="I905" s="122">
        <v>15.28</v>
      </c>
      <c r="J905" s="70" t="s">
        <v>76</v>
      </c>
      <c r="K905" s="70" t="s">
        <v>736</v>
      </c>
      <c r="R905" t="s">
        <v>849</v>
      </c>
      <c r="S905" t="s">
        <v>71</v>
      </c>
    </row>
    <row r="906" spans="1:19" x14ac:dyDescent="0.25">
      <c r="A906" s="70" t="str">
        <f>extraction!$C$25</f>
        <v>250128S06_Me_Batch_31_Tube_06</v>
      </c>
      <c r="B906" s="70" t="str">
        <f>extraction!$D$25</f>
        <v>250128S06_Me</v>
      </c>
      <c r="C906" t="s">
        <v>739</v>
      </c>
      <c r="D906" s="70" t="s">
        <v>850</v>
      </c>
      <c r="E906" s="70" t="s">
        <v>77</v>
      </c>
      <c r="F906" s="70" t="str">
        <f t="shared" si="19"/>
        <v>250128S06_Me_d15N_2_Ile</v>
      </c>
      <c r="G906" s="125" t="s">
        <v>870</v>
      </c>
      <c r="H906" s="70">
        <v>2</v>
      </c>
      <c r="I906" s="122">
        <v>18.86</v>
      </c>
      <c r="J906" s="70" t="s">
        <v>76</v>
      </c>
      <c r="K906" s="70" t="s">
        <v>736</v>
      </c>
      <c r="R906" t="s">
        <v>849</v>
      </c>
      <c r="S906" t="s">
        <v>71</v>
      </c>
    </row>
    <row r="907" spans="1:19" x14ac:dyDescent="0.25">
      <c r="A907" s="70" t="str">
        <f>extraction!$C$25</f>
        <v>250128S06_Me_Batch_31_Tube_06</v>
      </c>
      <c r="B907" s="70" t="str">
        <f>extraction!$D$25</f>
        <v>250128S06_Me</v>
      </c>
      <c r="C907" t="s">
        <v>740</v>
      </c>
      <c r="D907" s="70" t="s">
        <v>88</v>
      </c>
      <c r="E907" s="70" t="s">
        <v>77</v>
      </c>
      <c r="F907" s="70" t="str">
        <f t="shared" si="19"/>
        <v>250128S06_Me_d15N_2_Leu</v>
      </c>
      <c r="G907" s="125" t="s">
        <v>870</v>
      </c>
      <c r="H907" s="70">
        <v>2</v>
      </c>
      <c r="I907" s="122">
        <v>20.420000000000002</v>
      </c>
      <c r="J907" s="70" t="s">
        <v>76</v>
      </c>
      <c r="K907" s="70" t="s">
        <v>736</v>
      </c>
      <c r="R907" t="s">
        <v>849</v>
      </c>
      <c r="S907" t="s">
        <v>71</v>
      </c>
    </row>
    <row r="908" spans="1:19" x14ac:dyDescent="0.25">
      <c r="A908" s="70" t="str">
        <f>extraction!$C$25</f>
        <v>250128S06_Me_Batch_31_Tube_06</v>
      </c>
      <c r="B908" s="70" t="str">
        <f>extraction!$D$25</f>
        <v>250128S06_Me</v>
      </c>
      <c r="C908" t="s">
        <v>741</v>
      </c>
      <c r="D908" s="70" t="s">
        <v>89</v>
      </c>
      <c r="E908" s="70" t="s">
        <v>77</v>
      </c>
      <c r="F908" s="70" t="str">
        <f t="shared" si="19"/>
        <v>250128S06_Me_d15N_2_Lys</v>
      </c>
      <c r="G908" s="125" t="s">
        <v>870</v>
      </c>
      <c r="H908" s="70">
        <v>2</v>
      </c>
      <c r="I908" s="122">
        <v>8.8699999999999992</v>
      </c>
      <c r="J908" s="70" t="s">
        <v>76</v>
      </c>
      <c r="K908" s="70" t="s">
        <v>736</v>
      </c>
      <c r="R908" t="s">
        <v>849</v>
      </c>
      <c r="S908" t="s">
        <v>71</v>
      </c>
    </row>
    <row r="909" spans="1:19" x14ac:dyDescent="0.25">
      <c r="A909" s="70" t="str">
        <f>extraction!$C$25</f>
        <v>250128S06_Me_Batch_31_Tube_06</v>
      </c>
      <c r="B909" s="70" t="str">
        <f>extraction!$D$25</f>
        <v>250128S06_Me</v>
      </c>
      <c r="C909" t="s">
        <v>742</v>
      </c>
      <c r="D909" s="70" t="s">
        <v>852</v>
      </c>
      <c r="E909" s="70" t="s">
        <v>77</v>
      </c>
      <c r="F909" s="70" t="str">
        <f t="shared" si="19"/>
        <v>250128S06_Me_d15N_2_NLeu</v>
      </c>
      <c r="G909" s="125" t="s">
        <v>870</v>
      </c>
      <c r="H909" s="70">
        <v>2</v>
      </c>
      <c r="I909" s="122"/>
      <c r="J909" s="70" t="s">
        <v>76</v>
      </c>
      <c r="K909" s="70" t="s">
        <v>736</v>
      </c>
      <c r="R909" t="s">
        <v>849</v>
      </c>
      <c r="S909" t="s">
        <v>71</v>
      </c>
    </row>
    <row r="910" spans="1:19" x14ac:dyDescent="0.25">
      <c r="A910" s="70" t="str">
        <f>extraction!$C$25</f>
        <v>250128S06_Me_Batch_31_Tube_06</v>
      </c>
      <c r="B910" s="70" t="str">
        <f>extraction!$D$25</f>
        <v>250128S06_Me</v>
      </c>
      <c r="C910" t="s">
        <v>743</v>
      </c>
      <c r="D910" s="70" t="s">
        <v>90</v>
      </c>
      <c r="E910" s="70" t="s">
        <v>77</v>
      </c>
      <c r="F910" s="70" t="str">
        <f t="shared" si="19"/>
        <v>250128S06_Me_d15N_2_Phe</v>
      </c>
      <c r="G910" s="125" t="s">
        <v>870</v>
      </c>
      <c r="H910" s="70">
        <v>2</v>
      </c>
      <c r="I910" s="122">
        <v>8.77</v>
      </c>
      <c r="J910" s="70" t="s">
        <v>76</v>
      </c>
      <c r="K910" s="70" t="s">
        <v>736</v>
      </c>
      <c r="R910" t="s">
        <v>849</v>
      </c>
      <c r="S910" t="s">
        <v>71</v>
      </c>
    </row>
    <row r="911" spans="1:19" x14ac:dyDescent="0.25">
      <c r="A911" s="70" t="str">
        <f>extraction!$C$25</f>
        <v>250128S06_Me_Batch_31_Tube_06</v>
      </c>
      <c r="B911" s="70" t="str">
        <f>extraction!$D$25</f>
        <v>250128S06_Me</v>
      </c>
      <c r="C911" t="s">
        <v>744</v>
      </c>
      <c r="D911" s="70" t="s">
        <v>91</v>
      </c>
      <c r="E911" s="70" t="s">
        <v>77</v>
      </c>
      <c r="F911" s="70" t="str">
        <f t="shared" si="19"/>
        <v>250128S06_Me_d15N_2_Pro</v>
      </c>
      <c r="G911" s="125" t="s">
        <v>870</v>
      </c>
      <c r="H911" s="70">
        <v>2</v>
      </c>
      <c r="I911" s="122">
        <v>21.55</v>
      </c>
      <c r="J911" s="70" t="s">
        <v>76</v>
      </c>
      <c r="K911" s="70" t="s">
        <v>736</v>
      </c>
      <c r="R911" t="s">
        <v>849</v>
      </c>
      <c r="S911" t="s">
        <v>71</v>
      </c>
    </row>
    <row r="912" spans="1:19" x14ac:dyDescent="0.25">
      <c r="A912" s="70" t="str">
        <f>extraction!$C$25</f>
        <v>250128S06_Me_Batch_31_Tube_06</v>
      </c>
      <c r="B912" s="70" t="str">
        <f>extraction!$D$25</f>
        <v>250128S06_Me</v>
      </c>
      <c r="C912" t="s">
        <v>745</v>
      </c>
      <c r="D912" s="70" t="s">
        <v>92</v>
      </c>
      <c r="E912" s="70" t="s">
        <v>77</v>
      </c>
      <c r="F912" s="70" t="str">
        <f t="shared" si="19"/>
        <v>250128S06_Me_d15N_2_Ser</v>
      </c>
      <c r="G912" s="125" t="s">
        <v>870</v>
      </c>
      <c r="H912" s="70">
        <v>2</v>
      </c>
      <c r="I912" s="122">
        <v>14.85</v>
      </c>
      <c r="J912" s="70" t="s">
        <v>76</v>
      </c>
      <c r="K912" s="70" t="s">
        <v>736</v>
      </c>
      <c r="R912" t="s">
        <v>849</v>
      </c>
      <c r="S912" t="s">
        <v>71</v>
      </c>
    </row>
    <row r="913" spans="1:19" x14ac:dyDescent="0.25">
      <c r="A913" s="70" t="str">
        <f>extraction!$C$25</f>
        <v>250128S06_Me_Batch_31_Tube_06</v>
      </c>
      <c r="B913" s="70" t="str">
        <f>extraction!$D$25</f>
        <v>250128S06_Me</v>
      </c>
      <c r="C913" t="s">
        <v>746</v>
      </c>
      <c r="D913" s="70" t="s">
        <v>93</v>
      </c>
      <c r="E913" s="70" t="s">
        <v>77</v>
      </c>
      <c r="F913" s="70" t="str">
        <f t="shared" si="19"/>
        <v>250128S06_Me_d15N_2_Thr</v>
      </c>
      <c r="G913" s="125" t="s">
        <v>870</v>
      </c>
      <c r="H913" s="70">
        <v>2</v>
      </c>
      <c r="I913" s="122">
        <v>-4.13</v>
      </c>
      <c r="J913" s="70" t="s">
        <v>76</v>
      </c>
      <c r="K913" s="70" t="s">
        <v>736</v>
      </c>
      <c r="R913" t="s">
        <v>849</v>
      </c>
      <c r="S913" t="s">
        <v>71</v>
      </c>
    </row>
    <row r="914" spans="1:19" x14ac:dyDescent="0.25">
      <c r="A914" s="70" t="str">
        <f>extraction!$C$25</f>
        <v>250128S06_Me_Batch_31_Tube_06</v>
      </c>
      <c r="B914" s="70" t="str">
        <f>extraction!$D$25</f>
        <v>250128S06_Me</v>
      </c>
      <c r="C914" t="s">
        <v>747</v>
      </c>
      <c r="D914" s="70" t="s">
        <v>94</v>
      </c>
      <c r="E914" s="70" t="s">
        <v>77</v>
      </c>
      <c r="F914" s="70" t="str">
        <f t="shared" si="19"/>
        <v>250128S06_Me_d15N_2_Tyr</v>
      </c>
      <c r="G914" s="125" t="s">
        <v>870</v>
      </c>
      <c r="H914" s="70">
        <v>2</v>
      </c>
      <c r="I914" s="122">
        <v>12.82</v>
      </c>
      <c r="J914" s="70" t="s">
        <v>76</v>
      </c>
      <c r="K914" s="70" t="s">
        <v>736</v>
      </c>
      <c r="R914" t="s">
        <v>849</v>
      </c>
      <c r="S914" t="s">
        <v>71</v>
      </c>
    </row>
    <row r="915" spans="1:19" x14ac:dyDescent="0.25">
      <c r="A915" s="70" t="str">
        <f>extraction!$C$25</f>
        <v>250128S06_Me_Batch_31_Tube_06</v>
      </c>
      <c r="B915" s="70" t="str">
        <f>extraction!$D$25</f>
        <v>250128S06_Me</v>
      </c>
      <c r="C915" t="s">
        <v>774</v>
      </c>
      <c r="D915" s="70" t="s">
        <v>95</v>
      </c>
      <c r="E915" s="70" t="s">
        <v>77</v>
      </c>
      <c r="F915" s="70" t="str">
        <f t="shared" si="19"/>
        <v>250128S06_Me_d15N_2_Val</v>
      </c>
      <c r="G915" s="125" t="s">
        <v>870</v>
      </c>
      <c r="H915" s="70">
        <v>2</v>
      </c>
      <c r="I915" s="122"/>
      <c r="J915" s="70" t="s">
        <v>76</v>
      </c>
      <c r="K915" s="70" t="s">
        <v>736</v>
      </c>
      <c r="R915" t="s">
        <v>849</v>
      </c>
      <c r="S915" t="s">
        <v>71</v>
      </c>
    </row>
    <row r="916" spans="1:19" x14ac:dyDescent="0.25">
      <c r="A916" s="70" t="str">
        <f>extraction!$C$25</f>
        <v>250128S06_Me_Batch_31_Tube_06</v>
      </c>
      <c r="B916" s="70" t="str">
        <f>extraction!$D$25</f>
        <v>250128S06_Me</v>
      </c>
      <c r="C916" t="s">
        <v>734</v>
      </c>
      <c r="D916" s="70" t="s">
        <v>84</v>
      </c>
      <c r="E916" s="70" t="s">
        <v>78</v>
      </c>
      <c r="F916" s="70" t="str">
        <f t="shared" si="19"/>
        <v>250128S06_Me_area_2_Ala</v>
      </c>
      <c r="G916" s="125" t="s">
        <v>870</v>
      </c>
      <c r="H916" s="70">
        <v>2</v>
      </c>
      <c r="I916" s="122">
        <v>2.4</v>
      </c>
      <c r="K916" s="70" t="s">
        <v>736</v>
      </c>
      <c r="R916" t="s">
        <v>849</v>
      </c>
      <c r="S916" t="s">
        <v>71</v>
      </c>
    </row>
    <row r="917" spans="1:19" x14ac:dyDescent="0.25">
      <c r="A917" s="70" t="str">
        <f>extraction!$C$25</f>
        <v>250128S06_Me_Batch_31_Tube_06</v>
      </c>
      <c r="B917" s="70" t="str">
        <f>extraction!$D$25</f>
        <v>250128S06_Me</v>
      </c>
      <c r="C917" t="s">
        <v>738</v>
      </c>
      <c r="D917" s="70" t="s">
        <v>85</v>
      </c>
      <c r="E917" s="70" t="s">
        <v>78</v>
      </c>
      <c r="F917" s="70" t="str">
        <f t="shared" si="19"/>
        <v>250128S06_Me_area_2_Asp</v>
      </c>
      <c r="G917" s="125" t="s">
        <v>870</v>
      </c>
      <c r="H917" s="70">
        <v>2</v>
      </c>
      <c r="I917" s="122">
        <v>14.46</v>
      </c>
      <c r="K917" s="70" t="s">
        <v>736</v>
      </c>
      <c r="R917" t="s">
        <v>849</v>
      </c>
      <c r="S917" t="s">
        <v>71</v>
      </c>
    </row>
    <row r="918" spans="1:19" x14ac:dyDescent="0.25">
      <c r="A918" s="70" t="str">
        <f>extraction!$C$25</f>
        <v>250128S06_Me_Batch_31_Tube_06</v>
      </c>
      <c r="B918" s="70" t="str">
        <f>extraction!$D$25</f>
        <v>250128S06_Me</v>
      </c>
      <c r="C918" t="s">
        <v>851</v>
      </c>
      <c r="D918" s="70" t="s">
        <v>86</v>
      </c>
      <c r="E918" s="70" t="s">
        <v>78</v>
      </c>
      <c r="F918" s="70" t="str">
        <f t="shared" si="19"/>
        <v>250128S06_Me_area_2_Glu</v>
      </c>
      <c r="G918" s="125" t="s">
        <v>870</v>
      </c>
      <c r="H918" s="70">
        <v>2</v>
      </c>
      <c r="I918" s="122">
        <v>16.239999999999998</v>
      </c>
      <c r="K918" s="70" t="s">
        <v>736</v>
      </c>
      <c r="R918" t="s">
        <v>849</v>
      </c>
      <c r="S918" t="s">
        <v>71</v>
      </c>
    </row>
    <row r="919" spans="1:19" x14ac:dyDescent="0.25">
      <c r="A919" s="70" t="str">
        <f>extraction!$C$25</f>
        <v>250128S06_Me_Batch_31_Tube_06</v>
      </c>
      <c r="B919" s="70" t="str">
        <f>extraction!$D$25</f>
        <v>250128S06_Me</v>
      </c>
      <c r="C919" s="127" t="s">
        <v>155</v>
      </c>
      <c r="D919" s="70" t="s">
        <v>87</v>
      </c>
      <c r="E919" s="70" t="s">
        <v>78</v>
      </c>
      <c r="F919" s="70" t="str">
        <f t="shared" si="19"/>
        <v>250128S06_Me_area_2_Gly</v>
      </c>
      <c r="G919" s="125" t="s">
        <v>870</v>
      </c>
      <c r="H919" s="70">
        <v>2</v>
      </c>
      <c r="I919" s="122">
        <v>5.81</v>
      </c>
      <c r="K919" s="70" t="s">
        <v>736</v>
      </c>
      <c r="R919" t="s">
        <v>849</v>
      </c>
      <c r="S919" t="s">
        <v>71</v>
      </c>
    </row>
    <row r="920" spans="1:19" x14ac:dyDescent="0.25">
      <c r="A920" s="70" t="str">
        <f>extraction!$C$25</f>
        <v>250128S06_Me_Batch_31_Tube_06</v>
      </c>
      <c r="B920" s="70" t="str">
        <f>extraction!$D$25</f>
        <v>250128S06_Me</v>
      </c>
      <c r="C920" t="s">
        <v>739</v>
      </c>
      <c r="D920" s="70" t="s">
        <v>850</v>
      </c>
      <c r="E920" s="70" t="s">
        <v>78</v>
      </c>
      <c r="F920" s="70" t="str">
        <f t="shared" si="19"/>
        <v>250128S06_Me_area_2_Ile</v>
      </c>
      <c r="G920" s="125" t="s">
        <v>870</v>
      </c>
      <c r="H920" s="70">
        <v>2</v>
      </c>
      <c r="I920" s="122">
        <v>1.66</v>
      </c>
      <c r="K920" s="70" t="s">
        <v>736</v>
      </c>
      <c r="R920" t="s">
        <v>849</v>
      </c>
      <c r="S920" t="s">
        <v>71</v>
      </c>
    </row>
    <row r="921" spans="1:19" x14ac:dyDescent="0.25">
      <c r="A921" s="70" t="str">
        <f>extraction!$C$25</f>
        <v>250128S06_Me_Batch_31_Tube_06</v>
      </c>
      <c r="B921" s="70" t="str">
        <f>extraction!$D$25</f>
        <v>250128S06_Me</v>
      </c>
      <c r="C921" t="s">
        <v>740</v>
      </c>
      <c r="D921" s="70" t="s">
        <v>88</v>
      </c>
      <c r="E921" s="70" t="s">
        <v>78</v>
      </c>
      <c r="F921" s="70" t="str">
        <f t="shared" si="19"/>
        <v>250128S06_Me_area_2_Leu</v>
      </c>
      <c r="G921" s="125" t="s">
        <v>870</v>
      </c>
      <c r="H921" s="70">
        <v>2</v>
      </c>
      <c r="I921" s="122">
        <v>6.01</v>
      </c>
      <c r="K921" s="70" t="s">
        <v>736</v>
      </c>
      <c r="R921" t="s">
        <v>849</v>
      </c>
      <c r="S921" t="s">
        <v>71</v>
      </c>
    </row>
    <row r="922" spans="1:19" x14ac:dyDescent="0.25">
      <c r="A922" s="70" t="str">
        <f>extraction!$C$25</f>
        <v>250128S06_Me_Batch_31_Tube_06</v>
      </c>
      <c r="B922" s="70" t="str">
        <f>extraction!$D$25</f>
        <v>250128S06_Me</v>
      </c>
      <c r="C922" t="s">
        <v>741</v>
      </c>
      <c r="D922" s="70" t="s">
        <v>89</v>
      </c>
      <c r="E922" s="70" t="s">
        <v>78</v>
      </c>
      <c r="F922" s="70" t="str">
        <f t="shared" si="19"/>
        <v>250128S06_Me_area_2_Lys</v>
      </c>
      <c r="G922" s="125" t="s">
        <v>870</v>
      </c>
      <c r="H922" s="70">
        <v>2</v>
      </c>
      <c r="I922" s="122">
        <v>13.45</v>
      </c>
      <c r="K922" s="70" t="s">
        <v>736</v>
      </c>
      <c r="R922" t="s">
        <v>849</v>
      </c>
      <c r="S922" t="s">
        <v>71</v>
      </c>
    </row>
    <row r="923" spans="1:19" x14ac:dyDescent="0.25">
      <c r="A923" s="70" t="str">
        <f>extraction!$C$25</f>
        <v>250128S06_Me_Batch_31_Tube_06</v>
      </c>
      <c r="B923" s="70" t="str">
        <f>extraction!$D$25</f>
        <v>250128S06_Me</v>
      </c>
      <c r="C923" t="s">
        <v>742</v>
      </c>
      <c r="D923" s="70" t="s">
        <v>852</v>
      </c>
      <c r="E923" s="70" t="s">
        <v>78</v>
      </c>
      <c r="F923" s="70" t="str">
        <f t="shared" si="19"/>
        <v>250128S06_Me_area_2_NLeu</v>
      </c>
      <c r="G923" s="125" t="s">
        <v>870</v>
      </c>
      <c r="H923" s="70">
        <v>2</v>
      </c>
      <c r="I923" s="122"/>
      <c r="K923" s="70" t="s">
        <v>736</v>
      </c>
      <c r="R923" t="s">
        <v>849</v>
      </c>
      <c r="S923" t="s">
        <v>71</v>
      </c>
    </row>
    <row r="924" spans="1:19" x14ac:dyDescent="0.25">
      <c r="A924" s="70" t="str">
        <f>extraction!$C$25</f>
        <v>250128S06_Me_Batch_31_Tube_06</v>
      </c>
      <c r="B924" s="70" t="str">
        <f>extraction!$D$25</f>
        <v>250128S06_Me</v>
      </c>
      <c r="C924" t="s">
        <v>743</v>
      </c>
      <c r="D924" s="70" t="s">
        <v>90</v>
      </c>
      <c r="E924" s="70" t="s">
        <v>78</v>
      </c>
      <c r="F924" s="70" t="str">
        <f t="shared" si="19"/>
        <v>250128S06_Me_area_2_Phe</v>
      </c>
      <c r="G924" s="125" t="s">
        <v>870</v>
      </c>
      <c r="H924" s="70">
        <v>2</v>
      </c>
      <c r="I924" s="122">
        <v>3.06</v>
      </c>
      <c r="K924" s="70" t="s">
        <v>736</v>
      </c>
      <c r="R924" t="s">
        <v>849</v>
      </c>
      <c r="S924" t="s">
        <v>71</v>
      </c>
    </row>
    <row r="925" spans="1:19" x14ac:dyDescent="0.25">
      <c r="A925" s="70" t="str">
        <f>extraction!$C$25</f>
        <v>250128S06_Me_Batch_31_Tube_06</v>
      </c>
      <c r="B925" s="70" t="str">
        <f>extraction!$D$25</f>
        <v>250128S06_Me</v>
      </c>
      <c r="C925" t="s">
        <v>744</v>
      </c>
      <c r="D925" s="70" t="s">
        <v>91</v>
      </c>
      <c r="E925" s="70" t="s">
        <v>78</v>
      </c>
      <c r="F925" s="70" t="str">
        <f t="shared" si="19"/>
        <v>250128S06_Me_area_2_Pro</v>
      </c>
      <c r="G925" s="125" t="s">
        <v>870</v>
      </c>
      <c r="H925" s="70">
        <v>2</v>
      </c>
      <c r="I925" s="122">
        <v>7.51</v>
      </c>
      <c r="K925" s="70" t="s">
        <v>736</v>
      </c>
      <c r="R925" t="s">
        <v>849</v>
      </c>
      <c r="S925" t="s">
        <v>71</v>
      </c>
    </row>
    <row r="926" spans="1:19" x14ac:dyDescent="0.25">
      <c r="A926" s="70" t="str">
        <f>extraction!$C$25</f>
        <v>250128S06_Me_Batch_31_Tube_06</v>
      </c>
      <c r="B926" s="70" t="str">
        <f>extraction!$D$25</f>
        <v>250128S06_Me</v>
      </c>
      <c r="C926" t="s">
        <v>745</v>
      </c>
      <c r="D926" s="70" t="s">
        <v>92</v>
      </c>
      <c r="E926" s="70" t="s">
        <v>78</v>
      </c>
      <c r="F926" s="70" t="str">
        <f t="shared" si="19"/>
        <v>250128S06_Me_area_2_Ser</v>
      </c>
      <c r="G926" s="125" t="s">
        <v>870</v>
      </c>
      <c r="H926" s="70">
        <v>2</v>
      </c>
      <c r="I926" s="122">
        <v>5.5</v>
      </c>
      <c r="K926" s="70" t="s">
        <v>736</v>
      </c>
      <c r="R926" t="s">
        <v>849</v>
      </c>
      <c r="S926" t="s">
        <v>71</v>
      </c>
    </row>
    <row r="927" spans="1:19" x14ac:dyDescent="0.25">
      <c r="A927" s="70" t="str">
        <f>extraction!$C$25</f>
        <v>250128S06_Me_Batch_31_Tube_06</v>
      </c>
      <c r="B927" s="70" t="str">
        <f>extraction!$D$25</f>
        <v>250128S06_Me</v>
      </c>
      <c r="C927" t="s">
        <v>746</v>
      </c>
      <c r="D927" s="70" t="s">
        <v>93</v>
      </c>
      <c r="E927" s="70" t="s">
        <v>78</v>
      </c>
      <c r="F927" s="70" t="str">
        <f t="shared" si="19"/>
        <v>250128S06_Me_area_2_Thr</v>
      </c>
      <c r="G927" s="125" t="s">
        <v>870</v>
      </c>
      <c r="H927" s="70">
        <v>2</v>
      </c>
      <c r="I927" s="122">
        <v>4.3</v>
      </c>
      <c r="K927" s="70" t="s">
        <v>736</v>
      </c>
      <c r="R927" t="s">
        <v>849</v>
      </c>
      <c r="S927" t="s">
        <v>71</v>
      </c>
    </row>
    <row r="928" spans="1:19" x14ac:dyDescent="0.25">
      <c r="A928" s="70" t="str">
        <f>extraction!$C$25</f>
        <v>250128S06_Me_Batch_31_Tube_06</v>
      </c>
      <c r="B928" s="70" t="str">
        <f>extraction!$D$25</f>
        <v>250128S06_Me</v>
      </c>
      <c r="C928" t="s">
        <v>747</v>
      </c>
      <c r="D928" s="70" t="s">
        <v>94</v>
      </c>
      <c r="E928" s="70" t="s">
        <v>78</v>
      </c>
      <c r="F928" s="70" t="str">
        <f t="shared" si="19"/>
        <v>250128S06_Me_area_2_Tyr</v>
      </c>
      <c r="G928" s="125" t="s">
        <v>870</v>
      </c>
      <c r="H928" s="70">
        <v>2</v>
      </c>
      <c r="I928" s="122">
        <v>0.85</v>
      </c>
      <c r="K928" s="70" t="s">
        <v>736</v>
      </c>
      <c r="R928" t="s">
        <v>849</v>
      </c>
      <c r="S928" t="s">
        <v>71</v>
      </c>
    </row>
    <row r="929" spans="1:19" x14ac:dyDescent="0.25">
      <c r="A929" s="70" t="str">
        <f>extraction!$C$25</f>
        <v>250128S06_Me_Batch_31_Tube_06</v>
      </c>
      <c r="B929" s="70" t="str">
        <f>extraction!$D$25</f>
        <v>250128S06_Me</v>
      </c>
      <c r="C929" t="s">
        <v>774</v>
      </c>
      <c r="D929" s="70" t="s">
        <v>95</v>
      </c>
      <c r="E929" s="70" t="s">
        <v>78</v>
      </c>
      <c r="F929" s="70" t="str">
        <f t="shared" si="19"/>
        <v>250128S06_Me_area_2_Val</v>
      </c>
      <c r="G929" s="125" t="s">
        <v>870</v>
      </c>
      <c r="H929" s="70">
        <v>2</v>
      </c>
      <c r="I929" s="122"/>
      <c r="K929" s="70" t="s">
        <v>736</v>
      </c>
      <c r="R929" t="s">
        <v>849</v>
      </c>
      <c r="S929" t="s">
        <v>71</v>
      </c>
    </row>
    <row r="930" spans="1:19" x14ac:dyDescent="0.25">
      <c r="A930" s="70" t="s">
        <v>879</v>
      </c>
      <c r="B930" s="70" t="s">
        <v>880</v>
      </c>
      <c r="C930" t="s">
        <v>774</v>
      </c>
      <c r="D930" s="70" t="s">
        <v>95</v>
      </c>
      <c r="E930" s="70" t="s">
        <v>78</v>
      </c>
      <c r="F930" s="70" t="str">
        <f t="shared" si="19"/>
        <v>250128S06_Me_area_2_Val</v>
      </c>
      <c r="G930" s="125" t="s">
        <v>870</v>
      </c>
      <c r="H930" s="70">
        <v>2</v>
      </c>
      <c r="K930" s="70" t="s">
        <v>736</v>
      </c>
      <c r="R930" t="s">
        <v>849</v>
      </c>
      <c r="S930" t="s">
        <v>71</v>
      </c>
    </row>
    <row r="932" spans="1:19" x14ac:dyDescent="0.25">
      <c r="A932" s="70" t="str">
        <f>extraction!$C$26</f>
        <v>250129S04_Me_Batch_32_Tube_04</v>
      </c>
      <c r="B932" s="70" t="str">
        <f>extraction!$D$26</f>
        <v>250129S04_Me</v>
      </c>
      <c r="C932" t="s">
        <v>734</v>
      </c>
      <c r="D932" s="70" t="s">
        <v>84</v>
      </c>
      <c r="E932" s="70" t="s">
        <v>77</v>
      </c>
      <c r="F932" s="70" t="str">
        <f t="shared" ref="F932:F959" si="20">B932&amp;"_"&amp;LEFT(E932,4)&amp;"_"&amp;H932&amp;"_"&amp;D932</f>
        <v>250129S04_Me_d15N_1_Ala</v>
      </c>
      <c r="G932" s="125" t="s">
        <v>874</v>
      </c>
      <c r="H932" s="70">
        <v>1</v>
      </c>
      <c r="I932" s="122">
        <v>23.757456779999998</v>
      </c>
      <c r="J932" s="70" t="s">
        <v>76</v>
      </c>
      <c r="K932" s="70" t="s">
        <v>736</v>
      </c>
      <c r="R932" t="s">
        <v>849</v>
      </c>
      <c r="S932" t="s">
        <v>71</v>
      </c>
    </row>
    <row r="933" spans="1:19" x14ac:dyDescent="0.25">
      <c r="A933" s="70" t="str">
        <f>extraction!$C$26</f>
        <v>250129S04_Me_Batch_32_Tube_04</v>
      </c>
      <c r="B933" s="70" t="str">
        <f>extraction!$D$26</f>
        <v>250129S04_Me</v>
      </c>
      <c r="C933" t="s">
        <v>738</v>
      </c>
      <c r="D933" s="70" t="s">
        <v>85</v>
      </c>
      <c r="E933" s="70" t="s">
        <v>77</v>
      </c>
      <c r="F933" s="70" t="str">
        <f t="shared" si="20"/>
        <v>250129S04_Me_d15N_1_Asp</v>
      </c>
      <c r="G933" s="125" t="s">
        <v>874</v>
      </c>
      <c r="H933" s="70">
        <v>1</v>
      </c>
      <c r="I933" s="122">
        <v>16.70852386</v>
      </c>
      <c r="J933" s="70" t="s">
        <v>76</v>
      </c>
      <c r="K933" s="70" t="s">
        <v>736</v>
      </c>
      <c r="R933" t="s">
        <v>849</v>
      </c>
      <c r="S933" t="s">
        <v>71</v>
      </c>
    </row>
    <row r="934" spans="1:19" x14ac:dyDescent="0.25">
      <c r="A934" s="70" t="str">
        <f>extraction!$C$26</f>
        <v>250129S04_Me_Batch_32_Tube_04</v>
      </c>
      <c r="B934" s="70" t="str">
        <f>extraction!$D$26</f>
        <v>250129S04_Me</v>
      </c>
      <c r="C934" t="s">
        <v>851</v>
      </c>
      <c r="D934" s="70" t="s">
        <v>86</v>
      </c>
      <c r="E934" s="70" t="s">
        <v>77</v>
      </c>
      <c r="F934" s="70" t="str">
        <f t="shared" si="20"/>
        <v>250129S04_Me_d15N_1_Glu</v>
      </c>
      <c r="G934" s="125" t="s">
        <v>874</v>
      </c>
      <c r="H934" s="70">
        <v>1</v>
      </c>
      <c r="I934" s="122">
        <v>22.007273009999999</v>
      </c>
      <c r="J934" s="70" t="s">
        <v>76</v>
      </c>
      <c r="K934" s="70" t="s">
        <v>736</v>
      </c>
      <c r="R934" t="s">
        <v>849</v>
      </c>
      <c r="S934" t="s">
        <v>71</v>
      </c>
    </row>
    <row r="935" spans="1:19" x14ac:dyDescent="0.25">
      <c r="A935" s="70" t="str">
        <f>extraction!$C$26</f>
        <v>250129S04_Me_Batch_32_Tube_04</v>
      </c>
      <c r="B935" s="70" t="str">
        <f>extraction!$D$26</f>
        <v>250129S04_Me</v>
      </c>
      <c r="C935" s="127" t="s">
        <v>155</v>
      </c>
      <c r="D935" s="70" t="s">
        <v>87</v>
      </c>
      <c r="E935" s="70" t="s">
        <v>77</v>
      </c>
      <c r="F935" s="70" t="str">
        <f t="shared" si="20"/>
        <v>250129S04_Me_d15N_1_Gly</v>
      </c>
      <c r="G935" s="125" t="s">
        <v>874</v>
      </c>
      <c r="H935" s="70">
        <v>1</v>
      </c>
      <c r="I935" s="122">
        <v>14.78763943</v>
      </c>
      <c r="J935" s="70" t="s">
        <v>76</v>
      </c>
      <c r="K935" s="70" t="s">
        <v>736</v>
      </c>
      <c r="R935" t="s">
        <v>849</v>
      </c>
      <c r="S935" t="s">
        <v>71</v>
      </c>
    </row>
    <row r="936" spans="1:19" x14ac:dyDescent="0.25">
      <c r="A936" s="70" t="str">
        <f>extraction!$C$26</f>
        <v>250129S04_Me_Batch_32_Tube_04</v>
      </c>
      <c r="B936" s="70" t="str">
        <f>extraction!$D$26</f>
        <v>250129S04_Me</v>
      </c>
      <c r="C936" t="s">
        <v>739</v>
      </c>
      <c r="D936" s="70" t="s">
        <v>850</v>
      </c>
      <c r="E936" s="70" t="s">
        <v>77</v>
      </c>
      <c r="F936" s="70" t="str">
        <f t="shared" si="20"/>
        <v>250129S04_Me_d15N_1_Ile</v>
      </c>
      <c r="G936" s="125" t="s">
        <v>874</v>
      </c>
      <c r="H936" s="70">
        <v>1</v>
      </c>
      <c r="I936" s="122">
        <v>19.81527577</v>
      </c>
      <c r="J936" s="70" t="s">
        <v>76</v>
      </c>
      <c r="K936" s="70" t="s">
        <v>736</v>
      </c>
      <c r="R936" t="s">
        <v>849</v>
      </c>
      <c r="S936" t="s">
        <v>71</v>
      </c>
    </row>
    <row r="937" spans="1:19" x14ac:dyDescent="0.25">
      <c r="A937" s="70" t="str">
        <f>extraction!$C$26</f>
        <v>250129S04_Me_Batch_32_Tube_04</v>
      </c>
      <c r="B937" s="70" t="str">
        <f>extraction!$D$26</f>
        <v>250129S04_Me</v>
      </c>
      <c r="C937" t="s">
        <v>740</v>
      </c>
      <c r="D937" s="70" t="s">
        <v>88</v>
      </c>
      <c r="E937" s="70" t="s">
        <v>77</v>
      </c>
      <c r="F937" s="70" t="str">
        <f t="shared" si="20"/>
        <v>250129S04_Me_d15N_1_Leu</v>
      </c>
      <c r="G937" s="125" t="s">
        <v>874</v>
      </c>
      <c r="H937" s="70">
        <v>1</v>
      </c>
      <c r="I937" s="122">
        <v>20.71998924</v>
      </c>
      <c r="J937" s="70" t="s">
        <v>76</v>
      </c>
      <c r="K937" s="70" t="s">
        <v>736</v>
      </c>
      <c r="R937" t="s">
        <v>849</v>
      </c>
      <c r="S937" t="s">
        <v>71</v>
      </c>
    </row>
    <row r="938" spans="1:19" x14ac:dyDescent="0.25">
      <c r="A938" s="70" t="str">
        <f>extraction!$C$26</f>
        <v>250129S04_Me_Batch_32_Tube_04</v>
      </c>
      <c r="B938" s="70" t="str">
        <f>extraction!$D$26</f>
        <v>250129S04_Me</v>
      </c>
      <c r="C938" t="s">
        <v>741</v>
      </c>
      <c r="D938" s="70" t="s">
        <v>89</v>
      </c>
      <c r="E938" s="70" t="s">
        <v>77</v>
      </c>
      <c r="F938" s="70" t="str">
        <f t="shared" si="20"/>
        <v>250129S04_Me_d15N_1_Lys</v>
      </c>
      <c r="G938" s="125" t="s">
        <v>874</v>
      </c>
      <c r="H938" s="70">
        <v>1</v>
      </c>
      <c r="I938" s="122">
        <v>8.3632700789999994</v>
      </c>
      <c r="J938" s="70" t="s">
        <v>76</v>
      </c>
      <c r="K938" s="70" t="s">
        <v>736</v>
      </c>
      <c r="R938" t="s">
        <v>849</v>
      </c>
      <c r="S938" t="s">
        <v>71</v>
      </c>
    </row>
    <row r="939" spans="1:19" x14ac:dyDescent="0.25">
      <c r="A939" s="70" t="str">
        <f>extraction!$C$26</f>
        <v>250129S04_Me_Batch_32_Tube_04</v>
      </c>
      <c r="B939" s="70" t="str">
        <f>extraction!$D$26</f>
        <v>250129S04_Me</v>
      </c>
      <c r="C939" t="s">
        <v>742</v>
      </c>
      <c r="D939" s="70" t="s">
        <v>852</v>
      </c>
      <c r="E939" s="70" t="s">
        <v>77</v>
      </c>
      <c r="F939" s="70" t="str">
        <f t="shared" si="20"/>
        <v>250129S04_Me_d15N_1_NLeu</v>
      </c>
      <c r="G939" s="125" t="s">
        <v>874</v>
      </c>
      <c r="H939" s="70">
        <v>1</v>
      </c>
      <c r="I939" s="122">
        <v>-2.94414212</v>
      </c>
      <c r="J939" s="70" t="s">
        <v>76</v>
      </c>
      <c r="K939" s="70" t="s">
        <v>736</v>
      </c>
      <c r="R939" t="s">
        <v>849</v>
      </c>
      <c r="S939" t="s">
        <v>71</v>
      </c>
    </row>
    <row r="940" spans="1:19" x14ac:dyDescent="0.25">
      <c r="A940" s="70" t="str">
        <f>extraction!$C$26</f>
        <v>250129S04_Me_Batch_32_Tube_04</v>
      </c>
      <c r="B940" s="70" t="str">
        <f>extraction!$D$26</f>
        <v>250129S04_Me</v>
      </c>
      <c r="C940" t="s">
        <v>743</v>
      </c>
      <c r="D940" s="70" t="s">
        <v>90</v>
      </c>
      <c r="E940" s="70" t="s">
        <v>77</v>
      </c>
      <c r="F940" s="70" t="str">
        <f t="shared" si="20"/>
        <v>250129S04_Me_d15N_1_Phe</v>
      </c>
      <c r="G940" s="125" t="s">
        <v>874</v>
      </c>
      <c r="H940" s="70">
        <v>1</v>
      </c>
      <c r="I940" s="122">
        <v>6.6401975870000003</v>
      </c>
      <c r="J940" s="70" t="s">
        <v>76</v>
      </c>
      <c r="K940" s="70" t="s">
        <v>736</v>
      </c>
      <c r="R940" t="s">
        <v>849</v>
      </c>
      <c r="S940" t="s">
        <v>71</v>
      </c>
    </row>
    <row r="941" spans="1:19" x14ac:dyDescent="0.25">
      <c r="A941" s="70" t="str">
        <f>extraction!$C$26</f>
        <v>250129S04_Me_Batch_32_Tube_04</v>
      </c>
      <c r="B941" s="70" t="str">
        <f>extraction!$D$26</f>
        <v>250129S04_Me</v>
      </c>
      <c r="C941" t="s">
        <v>744</v>
      </c>
      <c r="D941" s="70" t="s">
        <v>91</v>
      </c>
      <c r="E941" s="70" t="s">
        <v>77</v>
      </c>
      <c r="F941" s="70" t="str">
        <f t="shared" si="20"/>
        <v>250129S04_Me_d15N_1_Pro</v>
      </c>
      <c r="G941" s="125" t="s">
        <v>874</v>
      </c>
      <c r="H941" s="70">
        <v>1</v>
      </c>
      <c r="I941" s="122">
        <v>21.818498160000001</v>
      </c>
      <c r="J941" s="70" t="s">
        <v>76</v>
      </c>
      <c r="K941" s="70" t="s">
        <v>736</v>
      </c>
      <c r="R941" t="s">
        <v>849</v>
      </c>
      <c r="S941" t="s">
        <v>71</v>
      </c>
    </row>
    <row r="942" spans="1:19" x14ac:dyDescent="0.25">
      <c r="A942" s="70" t="str">
        <f>extraction!$C$26</f>
        <v>250129S04_Me_Batch_32_Tube_04</v>
      </c>
      <c r="B942" s="70" t="str">
        <f>extraction!$D$26</f>
        <v>250129S04_Me</v>
      </c>
      <c r="C942" t="s">
        <v>745</v>
      </c>
      <c r="D942" s="70" t="s">
        <v>92</v>
      </c>
      <c r="E942" s="70" t="s">
        <v>77</v>
      </c>
      <c r="F942" s="70" t="str">
        <f t="shared" si="20"/>
        <v>250129S04_Me_d15N_1_Ser</v>
      </c>
      <c r="G942" s="125" t="s">
        <v>874</v>
      </c>
      <c r="H942" s="70">
        <v>1</v>
      </c>
      <c r="I942" s="122">
        <v>15.89116896</v>
      </c>
      <c r="J942" s="70" t="s">
        <v>76</v>
      </c>
      <c r="K942" s="70" t="s">
        <v>736</v>
      </c>
      <c r="R942" t="s">
        <v>849</v>
      </c>
      <c r="S942" t="s">
        <v>71</v>
      </c>
    </row>
    <row r="943" spans="1:19" x14ac:dyDescent="0.25">
      <c r="A943" s="70" t="str">
        <f>extraction!$C$26</f>
        <v>250129S04_Me_Batch_32_Tube_04</v>
      </c>
      <c r="B943" s="70" t="str">
        <f>extraction!$D$26</f>
        <v>250129S04_Me</v>
      </c>
      <c r="C943" t="s">
        <v>746</v>
      </c>
      <c r="D943" s="70" t="s">
        <v>93</v>
      </c>
      <c r="E943" s="70" t="s">
        <v>77</v>
      </c>
      <c r="F943" s="70" t="str">
        <f t="shared" si="20"/>
        <v>250129S04_Me_d15N_1_Thr</v>
      </c>
      <c r="G943" s="125" t="s">
        <v>874</v>
      </c>
      <c r="H943" s="70">
        <v>1</v>
      </c>
      <c r="I943" s="122">
        <v>-5.3510213530000001</v>
      </c>
      <c r="J943" s="70" t="s">
        <v>76</v>
      </c>
      <c r="K943" s="70" t="s">
        <v>736</v>
      </c>
      <c r="R943" t="s">
        <v>849</v>
      </c>
      <c r="S943" t="s">
        <v>71</v>
      </c>
    </row>
    <row r="944" spans="1:19" x14ac:dyDescent="0.25">
      <c r="A944" s="70" t="str">
        <f>extraction!$C$26</f>
        <v>250129S04_Me_Batch_32_Tube_04</v>
      </c>
      <c r="B944" s="70" t="str">
        <f>extraction!$D$26</f>
        <v>250129S04_Me</v>
      </c>
      <c r="C944" t="s">
        <v>747</v>
      </c>
      <c r="D944" s="70" t="s">
        <v>94</v>
      </c>
      <c r="E944" s="70" t="s">
        <v>77</v>
      </c>
      <c r="F944" s="70" t="str">
        <f t="shared" si="20"/>
        <v>250129S04_Me_d15N_1_Tyr</v>
      </c>
      <c r="G944" s="125" t="s">
        <v>874</v>
      </c>
      <c r="H944" s="70">
        <v>1</v>
      </c>
      <c r="I944" s="122"/>
      <c r="J944" s="70" t="s">
        <v>76</v>
      </c>
      <c r="K944" s="70" t="s">
        <v>736</v>
      </c>
      <c r="R944" t="s">
        <v>849</v>
      </c>
      <c r="S944" t="s">
        <v>71</v>
      </c>
    </row>
    <row r="945" spans="1:19" x14ac:dyDescent="0.25">
      <c r="A945" s="70" t="str">
        <f>extraction!$C$26</f>
        <v>250129S04_Me_Batch_32_Tube_04</v>
      </c>
      <c r="B945" s="70" t="str">
        <f>extraction!$D$26</f>
        <v>250129S04_Me</v>
      </c>
      <c r="C945" t="s">
        <v>774</v>
      </c>
      <c r="D945" s="70" t="s">
        <v>95</v>
      </c>
      <c r="E945" s="70" t="s">
        <v>77</v>
      </c>
      <c r="F945" s="70" t="str">
        <f t="shared" si="20"/>
        <v>250129S04_Me_d15N_1_Val</v>
      </c>
      <c r="G945" s="125" t="s">
        <v>874</v>
      </c>
      <c r="H945" s="70">
        <v>1</v>
      </c>
      <c r="I945" s="122"/>
      <c r="J945" s="70" t="s">
        <v>76</v>
      </c>
      <c r="K945" s="70" t="s">
        <v>736</v>
      </c>
      <c r="R945" t="s">
        <v>849</v>
      </c>
      <c r="S945" t="s">
        <v>71</v>
      </c>
    </row>
    <row r="946" spans="1:19" x14ac:dyDescent="0.25">
      <c r="A946" s="70" t="str">
        <f>extraction!$C$26</f>
        <v>250129S04_Me_Batch_32_Tube_04</v>
      </c>
      <c r="B946" s="70" t="str">
        <f>extraction!$D$26</f>
        <v>250129S04_Me</v>
      </c>
      <c r="C946" t="s">
        <v>734</v>
      </c>
      <c r="D946" s="70" t="s">
        <v>84</v>
      </c>
      <c r="E946" s="70" t="s">
        <v>78</v>
      </c>
      <c r="F946" s="70" t="str">
        <f t="shared" si="20"/>
        <v>250129S04_Me_area_1_Ala</v>
      </c>
      <c r="G946" s="125" t="s">
        <v>874</v>
      </c>
      <c r="H946" s="70">
        <v>1</v>
      </c>
      <c r="I946" s="122">
        <v>2.105</v>
      </c>
      <c r="K946" s="70" t="s">
        <v>736</v>
      </c>
      <c r="R946" t="s">
        <v>849</v>
      </c>
      <c r="S946" t="s">
        <v>71</v>
      </c>
    </row>
    <row r="947" spans="1:19" x14ac:dyDescent="0.25">
      <c r="A947" s="70" t="str">
        <f>extraction!$C$26</f>
        <v>250129S04_Me_Batch_32_Tube_04</v>
      </c>
      <c r="B947" s="70" t="str">
        <f>extraction!$D$26</f>
        <v>250129S04_Me</v>
      </c>
      <c r="C947" t="s">
        <v>738</v>
      </c>
      <c r="D947" s="70" t="s">
        <v>85</v>
      </c>
      <c r="E947" s="70" t="s">
        <v>78</v>
      </c>
      <c r="F947" s="70" t="str">
        <f t="shared" si="20"/>
        <v>250129S04_Me_area_1_Asp</v>
      </c>
      <c r="G947" s="125" t="s">
        <v>874</v>
      </c>
      <c r="H947" s="70">
        <v>1</v>
      </c>
      <c r="I947" s="122">
        <v>5.8639999999999999</v>
      </c>
      <c r="K947" s="70" t="s">
        <v>736</v>
      </c>
      <c r="R947" t="s">
        <v>849</v>
      </c>
      <c r="S947" t="s">
        <v>71</v>
      </c>
    </row>
    <row r="948" spans="1:19" x14ac:dyDescent="0.25">
      <c r="A948" s="70" t="str">
        <f>extraction!$C$26</f>
        <v>250129S04_Me_Batch_32_Tube_04</v>
      </c>
      <c r="B948" s="70" t="str">
        <f>extraction!$D$26</f>
        <v>250129S04_Me</v>
      </c>
      <c r="C948" t="s">
        <v>851</v>
      </c>
      <c r="D948" s="70" t="s">
        <v>86</v>
      </c>
      <c r="E948" s="70" t="s">
        <v>78</v>
      </c>
      <c r="F948" s="70" t="str">
        <f t="shared" si="20"/>
        <v>250129S04_Me_area_1_Glu</v>
      </c>
      <c r="G948" s="125" t="s">
        <v>874</v>
      </c>
      <c r="H948" s="70">
        <v>1</v>
      </c>
      <c r="I948" s="122">
        <v>6.7610000000000001</v>
      </c>
      <c r="K948" s="70" t="s">
        <v>736</v>
      </c>
      <c r="R948" t="s">
        <v>849</v>
      </c>
      <c r="S948" t="s">
        <v>71</v>
      </c>
    </row>
    <row r="949" spans="1:19" x14ac:dyDescent="0.25">
      <c r="A949" s="70" t="str">
        <f>extraction!$C$26</f>
        <v>250129S04_Me_Batch_32_Tube_04</v>
      </c>
      <c r="B949" s="70" t="str">
        <f>extraction!$D$26</f>
        <v>250129S04_Me</v>
      </c>
      <c r="C949" s="127" t="s">
        <v>155</v>
      </c>
      <c r="D949" s="70" t="s">
        <v>87</v>
      </c>
      <c r="E949" s="70" t="s">
        <v>78</v>
      </c>
      <c r="F949" s="70" t="str">
        <f t="shared" si="20"/>
        <v>250129S04_Me_area_1_Gly</v>
      </c>
      <c r="G949" s="125" t="s">
        <v>874</v>
      </c>
      <c r="H949" s="70">
        <v>1</v>
      </c>
      <c r="I949" s="122">
        <v>4.0570000000000004</v>
      </c>
      <c r="K949" s="70" t="s">
        <v>736</v>
      </c>
      <c r="R949" t="s">
        <v>849</v>
      </c>
      <c r="S949" t="s">
        <v>71</v>
      </c>
    </row>
    <row r="950" spans="1:19" x14ac:dyDescent="0.25">
      <c r="A950" s="70" t="str">
        <f>extraction!$C$26</f>
        <v>250129S04_Me_Batch_32_Tube_04</v>
      </c>
      <c r="B950" s="70" t="str">
        <f>extraction!$D$26</f>
        <v>250129S04_Me</v>
      </c>
      <c r="C950" t="s">
        <v>739</v>
      </c>
      <c r="D950" s="70" t="s">
        <v>850</v>
      </c>
      <c r="E950" s="70" t="s">
        <v>78</v>
      </c>
      <c r="F950" s="70" t="str">
        <f t="shared" si="20"/>
        <v>250129S04_Me_area_1_Ile</v>
      </c>
      <c r="G950" s="125" t="s">
        <v>874</v>
      </c>
      <c r="H950" s="70">
        <v>1</v>
      </c>
      <c r="I950" s="122">
        <v>0.89</v>
      </c>
      <c r="K950" s="70" t="s">
        <v>736</v>
      </c>
      <c r="R950" t="s">
        <v>849</v>
      </c>
      <c r="S950" t="s">
        <v>71</v>
      </c>
    </row>
    <row r="951" spans="1:19" x14ac:dyDescent="0.25">
      <c r="A951" s="70" t="str">
        <f>extraction!$C$26</f>
        <v>250129S04_Me_Batch_32_Tube_04</v>
      </c>
      <c r="B951" s="70" t="str">
        <f>extraction!$D$26</f>
        <v>250129S04_Me</v>
      </c>
      <c r="C951" t="s">
        <v>740</v>
      </c>
      <c r="D951" s="70" t="s">
        <v>88</v>
      </c>
      <c r="E951" s="70" t="s">
        <v>78</v>
      </c>
      <c r="F951" s="70" t="str">
        <f t="shared" si="20"/>
        <v>250129S04_Me_area_1_Leu</v>
      </c>
      <c r="G951" s="125" t="s">
        <v>874</v>
      </c>
      <c r="H951" s="70">
        <v>1</v>
      </c>
      <c r="I951" s="122">
        <v>2.835</v>
      </c>
      <c r="K951" s="70" t="s">
        <v>736</v>
      </c>
      <c r="R951" t="s">
        <v>849</v>
      </c>
      <c r="S951" t="s">
        <v>71</v>
      </c>
    </row>
    <row r="952" spans="1:19" x14ac:dyDescent="0.25">
      <c r="A952" s="70" t="str">
        <f>extraction!$C$26</f>
        <v>250129S04_Me_Batch_32_Tube_04</v>
      </c>
      <c r="B952" s="70" t="str">
        <f>extraction!$D$26</f>
        <v>250129S04_Me</v>
      </c>
      <c r="C952" t="s">
        <v>741</v>
      </c>
      <c r="D952" s="70" t="s">
        <v>89</v>
      </c>
      <c r="E952" s="70" t="s">
        <v>78</v>
      </c>
      <c r="F952" s="70" t="str">
        <f t="shared" si="20"/>
        <v>250129S04_Me_area_1_Lys</v>
      </c>
      <c r="G952" s="125" t="s">
        <v>874</v>
      </c>
      <c r="H952" s="70">
        <v>1</v>
      </c>
      <c r="I952" s="122">
        <v>6.0529999999999999</v>
      </c>
      <c r="K952" s="70" t="s">
        <v>736</v>
      </c>
      <c r="R952" t="s">
        <v>849</v>
      </c>
      <c r="S952" t="s">
        <v>71</v>
      </c>
    </row>
    <row r="953" spans="1:19" x14ac:dyDescent="0.25">
      <c r="A953" s="70" t="str">
        <f>extraction!$C$26</f>
        <v>250129S04_Me_Batch_32_Tube_04</v>
      </c>
      <c r="B953" s="70" t="str">
        <f>extraction!$D$26</f>
        <v>250129S04_Me</v>
      </c>
      <c r="C953" t="s">
        <v>742</v>
      </c>
      <c r="D953" s="70" t="s">
        <v>852</v>
      </c>
      <c r="E953" s="70" t="s">
        <v>78</v>
      </c>
      <c r="F953" s="70" t="str">
        <f t="shared" si="20"/>
        <v>250129S04_Me_area_1_NLeu</v>
      </c>
      <c r="G953" s="125" t="s">
        <v>874</v>
      </c>
      <c r="H953" s="70">
        <v>1</v>
      </c>
      <c r="I953" s="122">
        <v>37.843000000000004</v>
      </c>
      <c r="K953" s="70" t="s">
        <v>736</v>
      </c>
      <c r="R953" t="s">
        <v>849</v>
      </c>
      <c r="S953" t="s">
        <v>71</v>
      </c>
    </row>
    <row r="954" spans="1:19" x14ac:dyDescent="0.25">
      <c r="A954" s="70" t="str">
        <f>extraction!$C$26</f>
        <v>250129S04_Me_Batch_32_Tube_04</v>
      </c>
      <c r="B954" s="70" t="str">
        <f>extraction!$D$26</f>
        <v>250129S04_Me</v>
      </c>
      <c r="C954" t="s">
        <v>743</v>
      </c>
      <c r="D954" s="70" t="s">
        <v>90</v>
      </c>
      <c r="E954" s="70" t="s">
        <v>78</v>
      </c>
      <c r="F954" s="70" t="str">
        <f t="shared" si="20"/>
        <v>250129S04_Me_area_1_Phe</v>
      </c>
      <c r="G954" s="125" t="s">
        <v>874</v>
      </c>
      <c r="H954" s="70">
        <v>1</v>
      </c>
      <c r="I954" s="122">
        <v>0.997</v>
      </c>
      <c r="K954" s="70" t="s">
        <v>736</v>
      </c>
      <c r="R954" t="s">
        <v>849</v>
      </c>
      <c r="S954" t="s">
        <v>71</v>
      </c>
    </row>
    <row r="955" spans="1:19" x14ac:dyDescent="0.25">
      <c r="A955" s="70" t="str">
        <f>extraction!$C$26</f>
        <v>250129S04_Me_Batch_32_Tube_04</v>
      </c>
      <c r="B955" s="70" t="str">
        <f>extraction!$D$26</f>
        <v>250129S04_Me</v>
      </c>
      <c r="C955" t="s">
        <v>744</v>
      </c>
      <c r="D955" s="70" t="s">
        <v>91</v>
      </c>
      <c r="E955" s="70" t="s">
        <v>78</v>
      </c>
      <c r="F955" s="70" t="str">
        <f t="shared" si="20"/>
        <v>250129S04_Me_area_1_Pro</v>
      </c>
      <c r="G955" s="125" t="s">
        <v>874</v>
      </c>
      <c r="H955" s="70">
        <v>1</v>
      </c>
      <c r="I955" s="122">
        <v>3.4220000000000002</v>
      </c>
      <c r="K955" s="70" t="s">
        <v>736</v>
      </c>
      <c r="R955" t="s">
        <v>849</v>
      </c>
      <c r="S955" t="s">
        <v>71</v>
      </c>
    </row>
    <row r="956" spans="1:19" x14ac:dyDescent="0.25">
      <c r="A956" s="70" t="str">
        <f>extraction!$C$26</f>
        <v>250129S04_Me_Batch_32_Tube_04</v>
      </c>
      <c r="B956" s="70" t="str">
        <f>extraction!$D$26</f>
        <v>250129S04_Me</v>
      </c>
      <c r="C956" t="s">
        <v>745</v>
      </c>
      <c r="D956" s="70" t="s">
        <v>92</v>
      </c>
      <c r="E956" s="70" t="s">
        <v>78</v>
      </c>
      <c r="F956" s="70" t="str">
        <f t="shared" si="20"/>
        <v>250129S04_Me_area_1_Ser</v>
      </c>
      <c r="G956" s="125" t="s">
        <v>874</v>
      </c>
      <c r="H956" s="70">
        <v>1</v>
      </c>
      <c r="I956" s="122">
        <v>1.972</v>
      </c>
      <c r="K956" s="70" t="s">
        <v>736</v>
      </c>
      <c r="R956" t="s">
        <v>849</v>
      </c>
      <c r="S956" t="s">
        <v>71</v>
      </c>
    </row>
    <row r="957" spans="1:19" x14ac:dyDescent="0.25">
      <c r="A957" s="70" t="str">
        <f>extraction!$C$26</f>
        <v>250129S04_Me_Batch_32_Tube_04</v>
      </c>
      <c r="B957" s="70" t="str">
        <f>extraction!$D$26</f>
        <v>250129S04_Me</v>
      </c>
      <c r="C957" t="s">
        <v>746</v>
      </c>
      <c r="D957" s="70" t="s">
        <v>93</v>
      </c>
      <c r="E957" s="70" t="s">
        <v>78</v>
      </c>
      <c r="F957" s="70" t="str">
        <f t="shared" si="20"/>
        <v>250129S04_Me_area_1_Thr</v>
      </c>
      <c r="G957" s="125" t="s">
        <v>874</v>
      </c>
      <c r="H957" s="70">
        <v>1</v>
      </c>
      <c r="I957" s="122">
        <v>1.901</v>
      </c>
      <c r="K957" s="70" t="s">
        <v>736</v>
      </c>
      <c r="R957" t="s">
        <v>849</v>
      </c>
      <c r="S957" t="s">
        <v>71</v>
      </c>
    </row>
    <row r="958" spans="1:19" x14ac:dyDescent="0.25">
      <c r="A958" s="70" t="str">
        <f>extraction!$C$26</f>
        <v>250129S04_Me_Batch_32_Tube_04</v>
      </c>
      <c r="B958" s="70" t="str">
        <f>extraction!$D$26</f>
        <v>250129S04_Me</v>
      </c>
      <c r="C958" t="s">
        <v>747</v>
      </c>
      <c r="D958" s="70" t="s">
        <v>94</v>
      </c>
      <c r="E958" s="70" t="s">
        <v>78</v>
      </c>
      <c r="F958" s="70" t="str">
        <f t="shared" si="20"/>
        <v>250129S04_Me_area_1_Tyr</v>
      </c>
      <c r="G958" s="125" t="s">
        <v>874</v>
      </c>
      <c r="H958" s="70">
        <v>1</v>
      </c>
      <c r="I958" s="122"/>
      <c r="K958" s="70" t="s">
        <v>736</v>
      </c>
      <c r="R958" t="s">
        <v>849</v>
      </c>
      <c r="S958" t="s">
        <v>71</v>
      </c>
    </row>
    <row r="959" spans="1:19" x14ac:dyDescent="0.25">
      <c r="A959" s="70" t="str">
        <f>extraction!$C$26</f>
        <v>250129S04_Me_Batch_32_Tube_04</v>
      </c>
      <c r="B959" s="70" t="str">
        <f>extraction!$D$26</f>
        <v>250129S04_Me</v>
      </c>
      <c r="C959" t="s">
        <v>774</v>
      </c>
      <c r="D959" s="70" t="s">
        <v>95</v>
      </c>
      <c r="E959" s="70" t="s">
        <v>78</v>
      </c>
      <c r="F959" s="70" t="str">
        <f t="shared" si="20"/>
        <v>250129S04_Me_area_1_Val</v>
      </c>
      <c r="G959" s="125" t="s">
        <v>874</v>
      </c>
      <c r="H959" s="70">
        <v>1</v>
      </c>
      <c r="I959" s="122"/>
      <c r="K959" s="70" t="s">
        <v>736</v>
      </c>
      <c r="R959" t="s">
        <v>849</v>
      </c>
      <c r="S959" t="s">
        <v>71</v>
      </c>
    </row>
    <row r="961" spans="1:19" x14ac:dyDescent="0.25">
      <c r="A961" s="70" t="str">
        <f>extraction!$C$26</f>
        <v>250129S04_Me_Batch_32_Tube_04</v>
      </c>
      <c r="B961" s="70" t="str">
        <f>extraction!$D$26</f>
        <v>250129S04_Me</v>
      </c>
      <c r="C961" t="s">
        <v>734</v>
      </c>
      <c r="D961" s="70" t="s">
        <v>84</v>
      </c>
      <c r="E961" s="70" t="s">
        <v>77</v>
      </c>
      <c r="F961" s="70" t="str">
        <f t="shared" ref="F961:F988" si="21">B961&amp;"_"&amp;LEFT(E961,4)&amp;"_"&amp;H961&amp;"_"&amp;D961</f>
        <v>250129S04_Me_d15N_2_Ala</v>
      </c>
      <c r="G961" s="125" t="s">
        <v>882</v>
      </c>
      <c r="H961" s="70">
        <v>2</v>
      </c>
      <c r="I961" s="122">
        <v>23.874879740000001</v>
      </c>
      <c r="J961" s="70" t="s">
        <v>76</v>
      </c>
      <c r="K961" s="70" t="s">
        <v>736</v>
      </c>
      <c r="R961" t="s">
        <v>849</v>
      </c>
      <c r="S961" t="s">
        <v>71</v>
      </c>
    </row>
    <row r="962" spans="1:19" x14ac:dyDescent="0.25">
      <c r="A962" s="70" t="str">
        <f>extraction!$C$26</f>
        <v>250129S04_Me_Batch_32_Tube_04</v>
      </c>
      <c r="B962" s="70" t="str">
        <f>extraction!$D$26</f>
        <v>250129S04_Me</v>
      </c>
      <c r="C962" t="s">
        <v>738</v>
      </c>
      <c r="D962" s="70" t="s">
        <v>85</v>
      </c>
      <c r="E962" s="70" t="s">
        <v>77</v>
      </c>
      <c r="F962" s="70" t="str">
        <f t="shared" si="21"/>
        <v>250129S04_Me_d15N_2_Asp</v>
      </c>
      <c r="G962" s="125" t="s">
        <v>882</v>
      </c>
      <c r="H962" s="70">
        <v>2</v>
      </c>
      <c r="I962" s="122">
        <v>16.929325339999998</v>
      </c>
      <c r="J962" s="70" t="s">
        <v>76</v>
      </c>
      <c r="K962" s="70" t="s">
        <v>736</v>
      </c>
      <c r="R962" t="s">
        <v>849</v>
      </c>
      <c r="S962" t="s">
        <v>71</v>
      </c>
    </row>
    <row r="963" spans="1:19" x14ac:dyDescent="0.25">
      <c r="A963" s="70" t="str">
        <f>extraction!$C$26</f>
        <v>250129S04_Me_Batch_32_Tube_04</v>
      </c>
      <c r="B963" s="70" t="str">
        <f>extraction!$D$26</f>
        <v>250129S04_Me</v>
      </c>
      <c r="C963" t="s">
        <v>851</v>
      </c>
      <c r="D963" s="70" t="s">
        <v>86</v>
      </c>
      <c r="E963" s="70" t="s">
        <v>77</v>
      </c>
      <c r="F963" s="70" t="str">
        <f t="shared" si="21"/>
        <v>250129S04_Me_d15N_2_Glu</v>
      </c>
      <c r="G963" s="125" t="s">
        <v>882</v>
      </c>
      <c r="H963" s="70">
        <v>2</v>
      </c>
      <c r="I963" s="122">
        <v>22.029510670000001</v>
      </c>
      <c r="J963" s="70" t="s">
        <v>76</v>
      </c>
      <c r="K963" s="70" t="s">
        <v>736</v>
      </c>
      <c r="R963" t="s">
        <v>849</v>
      </c>
      <c r="S963" t="s">
        <v>71</v>
      </c>
    </row>
    <row r="964" spans="1:19" x14ac:dyDescent="0.25">
      <c r="A964" s="70" t="str">
        <f>extraction!$C$26</f>
        <v>250129S04_Me_Batch_32_Tube_04</v>
      </c>
      <c r="B964" s="70" t="str">
        <f>extraction!$D$26</f>
        <v>250129S04_Me</v>
      </c>
      <c r="C964" s="127" t="s">
        <v>155</v>
      </c>
      <c r="D964" s="70" t="s">
        <v>87</v>
      </c>
      <c r="E964" s="70" t="s">
        <v>77</v>
      </c>
      <c r="F964" s="70" t="str">
        <f t="shared" si="21"/>
        <v>250129S04_Me_d15N_2_Gly</v>
      </c>
      <c r="G964" s="125" t="s">
        <v>882</v>
      </c>
      <c r="H964" s="70">
        <v>2</v>
      </c>
      <c r="I964" s="122">
        <v>15.223894250000001</v>
      </c>
      <c r="J964" s="70" t="s">
        <v>76</v>
      </c>
      <c r="K964" s="70" t="s">
        <v>736</v>
      </c>
      <c r="R964" t="s">
        <v>849</v>
      </c>
      <c r="S964" t="s">
        <v>71</v>
      </c>
    </row>
    <row r="965" spans="1:19" x14ac:dyDescent="0.25">
      <c r="A965" s="70" t="str">
        <f>extraction!$C$26</f>
        <v>250129S04_Me_Batch_32_Tube_04</v>
      </c>
      <c r="B965" s="70" t="str">
        <f>extraction!$D$26</f>
        <v>250129S04_Me</v>
      </c>
      <c r="C965" t="s">
        <v>739</v>
      </c>
      <c r="D965" s="70" t="s">
        <v>850</v>
      </c>
      <c r="E965" s="70" t="s">
        <v>77</v>
      </c>
      <c r="F965" s="70" t="str">
        <f t="shared" si="21"/>
        <v>250129S04_Me_d15N_2_Ile</v>
      </c>
      <c r="G965" s="125" t="s">
        <v>882</v>
      </c>
      <c r="H965" s="70">
        <v>2</v>
      </c>
      <c r="I965" s="122">
        <v>18.59851351</v>
      </c>
      <c r="J965" s="70" t="s">
        <v>76</v>
      </c>
      <c r="K965" s="70" t="s">
        <v>736</v>
      </c>
      <c r="R965" t="s">
        <v>849</v>
      </c>
      <c r="S965" t="s">
        <v>71</v>
      </c>
    </row>
    <row r="966" spans="1:19" x14ac:dyDescent="0.25">
      <c r="A966" s="70" t="str">
        <f>extraction!$C$26</f>
        <v>250129S04_Me_Batch_32_Tube_04</v>
      </c>
      <c r="B966" s="70" t="str">
        <f>extraction!$D$26</f>
        <v>250129S04_Me</v>
      </c>
      <c r="C966" t="s">
        <v>740</v>
      </c>
      <c r="D966" s="70" t="s">
        <v>88</v>
      </c>
      <c r="E966" s="70" t="s">
        <v>77</v>
      </c>
      <c r="F966" s="70" t="str">
        <f t="shared" si="21"/>
        <v>250129S04_Me_d15N_2_Leu</v>
      </c>
      <c r="G966" s="125" t="s">
        <v>882</v>
      </c>
      <c r="H966" s="70">
        <v>2</v>
      </c>
      <c r="I966" s="122">
        <v>20.237499239999998</v>
      </c>
      <c r="J966" s="70" t="s">
        <v>76</v>
      </c>
      <c r="K966" s="70" t="s">
        <v>736</v>
      </c>
      <c r="R966" t="s">
        <v>849</v>
      </c>
      <c r="S966" t="s">
        <v>71</v>
      </c>
    </row>
    <row r="967" spans="1:19" x14ac:dyDescent="0.25">
      <c r="A967" s="70" t="str">
        <f>extraction!$C$26</f>
        <v>250129S04_Me_Batch_32_Tube_04</v>
      </c>
      <c r="B967" s="70" t="str">
        <f>extraction!$D$26</f>
        <v>250129S04_Me</v>
      </c>
      <c r="C967" t="s">
        <v>741</v>
      </c>
      <c r="D967" s="70" t="s">
        <v>89</v>
      </c>
      <c r="E967" s="70" t="s">
        <v>77</v>
      </c>
      <c r="F967" s="70" t="str">
        <f t="shared" si="21"/>
        <v>250129S04_Me_d15N_2_Lys</v>
      </c>
      <c r="G967" s="125" t="s">
        <v>882</v>
      </c>
      <c r="H967" s="70">
        <v>2</v>
      </c>
      <c r="I967" s="122">
        <v>8.5280133520000003</v>
      </c>
      <c r="J967" s="70" t="s">
        <v>76</v>
      </c>
      <c r="K967" s="70" t="s">
        <v>736</v>
      </c>
      <c r="R967" t="s">
        <v>849</v>
      </c>
      <c r="S967" t="s">
        <v>71</v>
      </c>
    </row>
    <row r="968" spans="1:19" x14ac:dyDescent="0.25">
      <c r="A968" s="70" t="str">
        <f>extraction!$C$26</f>
        <v>250129S04_Me_Batch_32_Tube_04</v>
      </c>
      <c r="B968" s="70" t="str">
        <f>extraction!$D$26</f>
        <v>250129S04_Me</v>
      </c>
      <c r="C968" t="s">
        <v>742</v>
      </c>
      <c r="D968" s="70" t="s">
        <v>852</v>
      </c>
      <c r="E968" s="70" t="s">
        <v>77</v>
      </c>
      <c r="F968" s="70" t="str">
        <f t="shared" si="21"/>
        <v>250129S04_Me_d15N_2_NLeu</v>
      </c>
      <c r="G968" s="125" t="s">
        <v>882</v>
      </c>
      <c r="H968" s="70">
        <v>2</v>
      </c>
      <c r="I968" s="122">
        <v>-2.23915642</v>
      </c>
      <c r="J968" s="70" t="s">
        <v>76</v>
      </c>
      <c r="K968" s="70" t="s">
        <v>736</v>
      </c>
      <c r="R968" t="s">
        <v>849</v>
      </c>
      <c r="S968" t="s">
        <v>71</v>
      </c>
    </row>
    <row r="969" spans="1:19" x14ac:dyDescent="0.25">
      <c r="A969" s="70" t="str">
        <f>extraction!$C$26</f>
        <v>250129S04_Me_Batch_32_Tube_04</v>
      </c>
      <c r="B969" s="70" t="str">
        <f>extraction!$D$26</f>
        <v>250129S04_Me</v>
      </c>
      <c r="C969" t="s">
        <v>743</v>
      </c>
      <c r="D969" s="70" t="s">
        <v>90</v>
      </c>
      <c r="E969" s="70" t="s">
        <v>77</v>
      </c>
      <c r="F969" s="70" t="str">
        <f t="shared" si="21"/>
        <v>250129S04_Me_d15N_2_Phe</v>
      </c>
      <c r="G969" s="125" t="s">
        <v>882</v>
      </c>
      <c r="H969" s="70">
        <v>2</v>
      </c>
      <c r="I969" s="122">
        <v>6.7410356670000002</v>
      </c>
      <c r="J969" s="70" t="s">
        <v>76</v>
      </c>
      <c r="K969" s="70" t="s">
        <v>736</v>
      </c>
      <c r="R969" t="s">
        <v>849</v>
      </c>
      <c r="S969" t="s">
        <v>71</v>
      </c>
    </row>
    <row r="970" spans="1:19" x14ac:dyDescent="0.25">
      <c r="A970" s="70" t="str">
        <f>extraction!$C$26</f>
        <v>250129S04_Me_Batch_32_Tube_04</v>
      </c>
      <c r="B970" s="70" t="str">
        <f>extraction!$D$26</f>
        <v>250129S04_Me</v>
      </c>
      <c r="C970" t="s">
        <v>744</v>
      </c>
      <c r="D970" s="70" t="s">
        <v>91</v>
      </c>
      <c r="E970" s="70" t="s">
        <v>77</v>
      </c>
      <c r="F970" s="70" t="str">
        <f t="shared" si="21"/>
        <v>250129S04_Me_d15N_2_Pro</v>
      </c>
      <c r="G970" s="125" t="s">
        <v>882</v>
      </c>
      <c r="H970" s="70">
        <v>2</v>
      </c>
      <c r="I970" s="122">
        <v>21.464725049999998</v>
      </c>
      <c r="J970" s="70" t="s">
        <v>76</v>
      </c>
      <c r="K970" s="70" t="s">
        <v>736</v>
      </c>
      <c r="R970" t="s">
        <v>849</v>
      </c>
      <c r="S970" t="s">
        <v>71</v>
      </c>
    </row>
    <row r="971" spans="1:19" x14ac:dyDescent="0.25">
      <c r="A971" s="70" t="str">
        <f>extraction!$C$26</f>
        <v>250129S04_Me_Batch_32_Tube_04</v>
      </c>
      <c r="B971" s="70" t="str">
        <f>extraction!$D$26</f>
        <v>250129S04_Me</v>
      </c>
      <c r="C971" t="s">
        <v>745</v>
      </c>
      <c r="D971" s="70" t="s">
        <v>92</v>
      </c>
      <c r="E971" s="70" t="s">
        <v>77</v>
      </c>
      <c r="F971" s="70" t="str">
        <f t="shared" si="21"/>
        <v>250129S04_Me_d15N_2_Ser</v>
      </c>
      <c r="G971" s="125" t="s">
        <v>882</v>
      </c>
      <c r="H971" s="70">
        <v>2</v>
      </c>
      <c r="I971" s="122">
        <v>13.947337790000001</v>
      </c>
      <c r="J971" s="70" t="s">
        <v>76</v>
      </c>
      <c r="K971" s="70" t="s">
        <v>736</v>
      </c>
      <c r="R971" t="s">
        <v>849</v>
      </c>
      <c r="S971" t="s">
        <v>71</v>
      </c>
    </row>
    <row r="972" spans="1:19" x14ac:dyDescent="0.25">
      <c r="A972" s="70" t="str">
        <f>extraction!$C$26</f>
        <v>250129S04_Me_Batch_32_Tube_04</v>
      </c>
      <c r="B972" s="70" t="str">
        <f>extraction!$D$26</f>
        <v>250129S04_Me</v>
      </c>
      <c r="C972" t="s">
        <v>746</v>
      </c>
      <c r="D972" s="70" t="s">
        <v>93</v>
      </c>
      <c r="E972" s="70" t="s">
        <v>77</v>
      </c>
      <c r="F972" s="70" t="str">
        <f t="shared" si="21"/>
        <v>250129S04_Me_d15N_2_Thr</v>
      </c>
      <c r="G972" s="125" t="s">
        <v>882</v>
      </c>
      <c r="H972" s="70">
        <v>2</v>
      </c>
      <c r="I972" s="122">
        <v>-5.4547095060000004</v>
      </c>
      <c r="J972" s="70" t="s">
        <v>76</v>
      </c>
      <c r="K972" s="70" t="s">
        <v>736</v>
      </c>
      <c r="R972" t="s">
        <v>849</v>
      </c>
      <c r="S972" t="s">
        <v>71</v>
      </c>
    </row>
    <row r="973" spans="1:19" x14ac:dyDescent="0.25">
      <c r="A973" s="70" t="str">
        <f>extraction!$C$26</f>
        <v>250129S04_Me_Batch_32_Tube_04</v>
      </c>
      <c r="B973" s="70" t="str">
        <f>extraction!$D$26</f>
        <v>250129S04_Me</v>
      </c>
      <c r="C973" t="s">
        <v>747</v>
      </c>
      <c r="D973" s="70" t="s">
        <v>94</v>
      </c>
      <c r="E973" s="70" t="s">
        <v>77</v>
      </c>
      <c r="F973" s="70" t="str">
        <f t="shared" si="21"/>
        <v>250129S04_Me_d15N_2_Tyr</v>
      </c>
      <c r="G973" s="125" t="s">
        <v>882</v>
      </c>
      <c r="H973" s="70">
        <v>2</v>
      </c>
      <c r="I973" s="122"/>
      <c r="J973" s="70" t="s">
        <v>76</v>
      </c>
      <c r="K973" s="70" t="s">
        <v>736</v>
      </c>
      <c r="R973" t="s">
        <v>849</v>
      </c>
      <c r="S973" t="s">
        <v>71</v>
      </c>
    </row>
    <row r="974" spans="1:19" x14ac:dyDescent="0.25">
      <c r="A974" s="70" t="str">
        <f>extraction!$C$26</f>
        <v>250129S04_Me_Batch_32_Tube_04</v>
      </c>
      <c r="B974" s="70" t="str">
        <f>extraction!$D$26</f>
        <v>250129S04_Me</v>
      </c>
      <c r="C974" t="s">
        <v>774</v>
      </c>
      <c r="D974" s="70" t="s">
        <v>95</v>
      </c>
      <c r="E974" s="70" t="s">
        <v>77</v>
      </c>
      <c r="F974" s="70" t="str">
        <f t="shared" si="21"/>
        <v>250129S04_Me_d15N_2_Val</v>
      </c>
      <c r="G974" s="125" t="s">
        <v>882</v>
      </c>
      <c r="H974" s="70">
        <v>2</v>
      </c>
      <c r="I974" s="122"/>
      <c r="J974" s="70" t="s">
        <v>76</v>
      </c>
      <c r="K974" s="70" t="s">
        <v>736</v>
      </c>
      <c r="R974" t="s">
        <v>849</v>
      </c>
      <c r="S974" t="s">
        <v>71</v>
      </c>
    </row>
    <row r="975" spans="1:19" x14ac:dyDescent="0.25">
      <c r="A975" s="70" t="str">
        <f>extraction!$C$26</f>
        <v>250129S04_Me_Batch_32_Tube_04</v>
      </c>
      <c r="B975" s="70" t="str">
        <f>extraction!$D$26</f>
        <v>250129S04_Me</v>
      </c>
      <c r="C975" t="s">
        <v>734</v>
      </c>
      <c r="D975" s="70" t="s">
        <v>84</v>
      </c>
      <c r="E975" s="70" t="s">
        <v>78</v>
      </c>
      <c r="F975" s="70" t="str">
        <f t="shared" si="21"/>
        <v>250129S04_Me_area_2_Ala</v>
      </c>
      <c r="G975" s="125" t="s">
        <v>882</v>
      </c>
      <c r="H975" s="70">
        <v>2</v>
      </c>
      <c r="I975" s="122">
        <v>2.2799999999999998</v>
      </c>
      <c r="K975" s="70" t="s">
        <v>736</v>
      </c>
      <c r="R975" t="s">
        <v>849</v>
      </c>
      <c r="S975" t="s">
        <v>71</v>
      </c>
    </row>
    <row r="976" spans="1:19" x14ac:dyDescent="0.25">
      <c r="A976" s="70" t="str">
        <f>extraction!$C$26</f>
        <v>250129S04_Me_Batch_32_Tube_04</v>
      </c>
      <c r="B976" s="70" t="str">
        <f>extraction!$D$26</f>
        <v>250129S04_Me</v>
      </c>
      <c r="C976" t="s">
        <v>738</v>
      </c>
      <c r="D976" s="70" t="s">
        <v>85</v>
      </c>
      <c r="E976" s="70" t="s">
        <v>78</v>
      </c>
      <c r="F976" s="70" t="str">
        <f t="shared" si="21"/>
        <v>250129S04_Me_area_2_Asp</v>
      </c>
      <c r="G976" s="125" t="s">
        <v>882</v>
      </c>
      <c r="H976" s="70">
        <v>2</v>
      </c>
      <c r="I976" s="122">
        <v>7.3559999999999999</v>
      </c>
      <c r="K976" s="70" t="s">
        <v>736</v>
      </c>
      <c r="R976" t="s">
        <v>849</v>
      </c>
      <c r="S976" t="s">
        <v>71</v>
      </c>
    </row>
    <row r="977" spans="1:19" x14ac:dyDescent="0.25">
      <c r="A977" s="70" t="str">
        <f>extraction!$C$26</f>
        <v>250129S04_Me_Batch_32_Tube_04</v>
      </c>
      <c r="B977" s="70" t="str">
        <f>extraction!$D$26</f>
        <v>250129S04_Me</v>
      </c>
      <c r="C977" t="s">
        <v>851</v>
      </c>
      <c r="D977" s="70" t="s">
        <v>86</v>
      </c>
      <c r="E977" s="70" t="s">
        <v>78</v>
      </c>
      <c r="F977" s="70" t="str">
        <f t="shared" si="21"/>
        <v>250129S04_Me_area_2_Glu</v>
      </c>
      <c r="G977" s="125" t="s">
        <v>882</v>
      </c>
      <c r="H977" s="70">
        <v>2</v>
      </c>
      <c r="I977" s="122">
        <v>8.3670000000000009</v>
      </c>
      <c r="K977" s="70" t="s">
        <v>736</v>
      </c>
      <c r="R977" t="s">
        <v>849</v>
      </c>
      <c r="S977" t="s">
        <v>71</v>
      </c>
    </row>
    <row r="978" spans="1:19" x14ac:dyDescent="0.25">
      <c r="A978" s="70" t="str">
        <f>extraction!$C$26</f>
        <v>250129S04_Me_Batch_32_Tube_04</v>
      </c>
      <c r="B978" s="70" t="str">
        <f>extraction!$D$26</f>
        <v>250129S04_Me</v>
      </c>
      <c r="C978" s="127" t="s">
        <v>155</v>
      </c>
      <c r="D978" s="70" t="s">
        <v>87</v>
      </c>
      <c r="E978" s="70" t="s">
        <v>78</v>
      </c>
      <c r="F978" s="70" t="str">
        <f t="shared" si="21"/>
        <v>250129S04_Me_area_2_Gly</v>
      </c>
      <c r="G978" s="125" t="s">
        <v>882</v>
      </c>
      <c r="H978" s="70">
        <v>2</v>
      </c>
      <c r="I978" s="122">
        <v>4.7160000000000002</v>
      </c>
      <c r="K978" s="70" t="s">
        <v>736</v>
      </c>
      <c r="R978" t="s">
        <v>849</v>
      </c>
      <c r="S978" t="s">
        <v>71</v>
      </c>
    </row>
    <row r="979" spans="1:19" x14ac:dyDescent="0.25">
      <c r="A979" s="70" t="str">
        <f>extraction!$C$26</f>
        <v>250129S04_Me_Batch_32_Tube_04</v>
      </c>
      <c r="B979" s="70" t="str">
        <f>extraction!$D$26</f>
        <v>250129S04_Me</v>
      </c>
      <c r="C979" t="s">
        <v>739</v>
      </c>
      <c r="D979" s="70" t="s">
        <v>850</v>
      </c>
      <c r="E979" s="70" t="s">
        <v>78</v>
      </c>
      <c r="F979" s="70" t="str">
        <f t="shared" si="21"/>
        <v>250129S04_Me_area_2_Ile</v>
      </c>
      <c r="G979" s="125" t="s">
        <v>882</v>
      </c>
      <c r="H979" s="70">
        <v>2</v>
      </c>
      <c r="I979" s="122">
        <v>1.0269999999999999</v>
      </c>
      <c r="K979" s="70" t="s">
        <v>736</v>
      </c>
      <c r="R979" t="s">
        <v>849</v>
      </c>
      <c r="S979" t="s">
        <v>71</v>
      </c>
    </row>
    <row r="980" spans="1:19" x14ac:dyDescent="0.25">
      <c r="A980" s="70" t="str">
        <f>extraction!$C$26</f>
        <v>250129S04_Me_Batch_32_Tube_04</v>
      </c>
      <c r="B980" s="70" t="str">
        <f>extraction!$D$26</f>
        <v>250129S04_Me</v>
      </c>
      <c r="C980" t="s">
        <v>740</v>
      </c>
      <c r="D980" s="70" t="s">
        <v>88</v>
      </c>
      <c r="E980" s="70" t="s">
        <v>78</v>
      </c>
      <c r="F980" s="70" t="str">
        <f t="shared" si="21"/>
        <v>250129S04_Me_area_2_Leu</v>
      </c>
      <c r="G980" s="125" t="s">
        <v>882</v>
      </c>
      <c r="H980" s="70">
        <v>2</v>
      </c>
      <c r="I980" s="122">
        <v>3.0830000000000002</v>
      </c>
      <c r="K980" s="70" t="s">
        <v>736</v>
      </c>
      <c r="R980" t="s">
        <v>849</v>
      </c>
      <c r="S980" t="s">
        <v>71</v>
      </c>
    </row>
    <row r="981" spans="1:19" x14ac:dyDescent="0.25">
      <c r="A981" s="70" t="str">
        <f>extraction!$C$26</f>
        <v>250129S04_Me_Batch_32_Tube_04</v>
      </c>
      <c r="B981" s="70" t="str">
        <f>extraction!$D$26</f>
        <v>250129S04_Me</v>
      </c>
      <c r="C981" t="s">
        <v>741</v>
      </c>
      <c r="D981" s="70" t="s">
        <v>89</v>
      </c>
      <c r="E981" s="70" t="s">
        <v>78</v>
      </c>
      <c r="F981" s="70" t="str">
        <f t="shared" si="21"/>
        <v>250129S04_Me_area_2_Lys</v>
      </c>
      <c r="G981" s="125" t="s">
        <v>882</v>
      </c>
      <c r="H981" s="70">
        <v>2</v>
      </c>
      <c r="I981" s="122">
        <v>7.8620000000000001</v>
      </c>
      <c r="K981" s="70" t="s">
        <v>736</v>
      </c>
      <c r="R981" t="s">
        <v>849</v>
      </c>
      <c r="S981" t="s">
        <v>71</v>
      </c>
    </row>
    <row r="982" spans="1:19" x14ac:dyDescent="0.25">
      <c r="A982" s="70" t="str">
        <f>extraction!$C$26</f>
        <v>250129S04_Me_Batch_32_Tube_04</v>
      </c>
      <c r="B982" s="70" t="str">
        <f>extraction!$D$26</f>
        <v>250129S04_Me</v>
      </c>
      <c r="C982" t="s">
        <v>742</v>
      </c>
      <c r="D982" s="70" t="s">
        <v>852</v>
      </c>
      <c r="E982" s="70" t="s">
        <v>78</v>
      </c>
      <c r="F982" s="70" t="str">
        <f t="shared" si="21"/>
        <v>250129S04_Me_area_2_NLeu</v>
      </c>
      <c r="G982" s="125" t="s">
        <v>882</v>
      </c>
      <c r="H982" s="70">
        <v>2</v>
      </c>
      <c r="I982" s="122">
        <v>46.868000000000002</v>
      </c>
      <c r="K982" s="70" t="s">
        <v>736</v>
      </c>
      <c r="R982" t="s">
        <v>849</v>
      </c>
      <c r="S982" t="s">
        <v>71</v>
      </c>
    </row>
    <row r="983" spans="1:19" x14ac:dyDescent="0.25">
      <c r="A983" s="70" t="str">
        <f>extraction!$C$26</f>
        <v>250129S04_Me_Batch_32_Tube_04</v>
      </c>
      <c r="B983" s="70" t="str">
        <f>extraction!$D$26</f>
        <v>250129S04_Me</v>
      </c>
      <c r="C983" t="s">
        <v>743</v>
      </c>
      <c r="D983" s="70" t="s">
        <v>90</v>
      </c>
      <c r="E983" s="70" t="s">
        <v>78</v>
      </c>
      <c r="F983" s="70" t="str">
        <f t="shared" si="21"/>
        <v>250129S04_Me_area_2_Phe</v>
      </c>
      <c r="G983" s="125" t="s">
        <v>882</v>
      </c>
      <c r="H983" s="70">
        <v>2</v>
      </c>
      <c r="I983" s="122">
        <v>1.4750000000000001</v>
      </c>
      <c r="K983" s="70" t="s">
        <v>736</v>
      </c>
      <c r="R983" t="s">
        <v>849</v>
      </c>
      <c r="S983" t="s">
        <v>71</v>
      </c>
    </row>
    <row r="984" spans="1:19" x14ac:dyDescent="0.25">
      <c r="A984" s="70" t="str">
        <f>extraction!$C$26</f>
        <v>250129S04_Me_Batch_32_Tube_04</v>
      </c>
      <c r="B984" s="70" t="str">
        <f>extraction!$D$26</f>
        <v>250129S04_Me</v>
      </c>
      <c r="C984" t="s">
        <v>744</v>
      </c>
      <c r="D984" s="70" t="s">
        <v>91</v>
      </c>
      <c r="E984" s="70" t="s">
        <v>78</v>
      </c>
      <c r="F984" s="70" t="str">
        <f t="shared" si="21"/>
        <v>250129S04_Me_area_2_Pro</v>
      </c>
      <c r="G984" s="125" t="s">
        <v>882</v>
      </c>
      <c r="H984" s="70">
        <v>2</v>
      </c>
      <c r="I984" s="122">
        <v>4.0430000000000001</v>
      </c>
      <c r="K984" s="70" t="s">
        <v>736</v>
      </c>
      <c r="R984" t="s">
        <v>849</v>
      </c>
      <c r="S984" t="s">
        <v>71</v>
      </c>
    </row>
    <row r="985" spans="1:19" x14ac:dyDescent="0.25">
      <c r="A985" s="70" t="str">
        <f>extraction!$C$26</f>
        <v>250129S04_Me_Batch_32_Tube_04</v>
      </c>
      <c r="B985" s="70" t="str">
        <f>extraction!$D$26</f>
        <v>250129S04_Me</v>
      </c>
      <c r="C985" t="s">
        <v>745</v>
      </c>
      <c r="D985" s="70" t="s">
        <v>92</v>
      </c>
      <c r="E985" s="70" t="s">
        <v>78</v>
      </c>
      <c r="F985" s="70" t="str">
        <f t="shared" si="21"/>
        <v>250129S04_Me_area_2_Ser</v>
      </c>
      <c r="G985" s="125" t="s">
        <v>882</v>
      </c>
      <c r="H985" s="70">
        <v>2</v>
      </c>
      <c r="I985" s="122">
        <v>2.5009999999999999</v>
      </c>
      <c r="K985" s="70" t="s">
        <v>736</v>
      </c>
      <c r="R985" t="s">
        <v>849</v>
      </c>
      <c r="S985" t="s">
        <v>71</v>
      </c>
    </row>
    <row r="986" spans="1:19" x14ac:dyDescent="0.25">
      <c r="A986" s="70" t="str">
        <f>extraction!$C$26</f>
        <v>250129S04_Me_Batch_32_Tube_04</v>
      </c>
      <c r="B986" s="70" t="str">
        <f>extraction!$D$26</f>
        <v>250129S04_Me</v>
      </c>
      <c r="C986" t="s">
        <v>746</v>
      </c>
      <c r="D986" s="70" t="s">
        <v>93</v>
      </c>
      <c r="E986" s="70" t="s">
        <v>78</v>
      </c>
      <c r="F986" s="70" t="str">
        <f t="shared" si="21"/>
        <v>250129S04_Me_area_2_Thr</v>
      </c>
      <c r="G986" s="125" t="s">
        <v>882</v>
      </c>
      <c r="H986" s="70">
        <v>2</v>
      </c>
      <c r="I986" s="122">
        <v>2.5</v>
      </c>
      <c r="K986" s="70" t="s">
        <v>736</v>
      </c>
      <c r="R986" t="s">
        <v>849</v>
      </c>
      <c r="S986" t="s">
        <v>71</v>
      </c>
    </row>
    <row r="987" spans="1:19" x14ac:dyDescent="0.25">
      <c r="A987" s="70" t="str">
        <f>extraction!$C$26</f>
        <v>250129S04_Me_Batch_32_Tube_04</v>
      </c>
      <c r="B987" s="70" t="str">
        <f>extraction!$D$26</f>
        <v>250129S04_Me</v>
      </c>
      <c r="C987" t="s">
        <v>747</v>
      </c>
      <c r="D987" s="70" t="s">
        <v>94</v>
      </c>
      <c r="E987" s="70" t="s">
        <v>78</v>
      </c>
      <c r="F987" s="70" t="str">
        <f t="shared" si="21"/>
        <v>250129S04_Me_area_2_Tyr</v>
      </c>
      <c r="G987" s="125" t="s">
        <v>882</v>
      </c>
      <c r="H987" s="70">
        <v>2</v>
      </c>
      <c r="I987" s="122"/>
      <c r="K987" s="70" t="s">
        <v>736</v>
      </c>
      <c r="R987" t="s">
        <v>849</v>
      </c>
      <c r="S987" t="s">
        <v>71</v>
      </c>
    </row>
    <row r="988" spans="1:19" x14ac:dyDescent="0.25">
      <c r="A988" s="70" t="str">
        <f>extraction!$C$26</f>
        <v>250129S04_Me_Batch_32_Tube_04</v>
      </c>
      <c r="B988" s="70" t="str">
        <f>extraction!$D$26</f>
        <v>250129S04_Me</v>
      </c>
      <c r="C988" t="s">
        <v>774</v>
      </c>
      <c r="D988" s="70" t="s">
        <v>95</v>
      </c>
      <c r="E988" s="70" t="s">
        <v>78</v>
      </c>
      <c r="F988" s="70" t="str">
        <f t="shared" si="21"/>
        <v>250129S04_Me_area_2_Val</v>
      </c>
      <c r="G988" s="125" t="s">
        <v>882</v>
      </c>
      <c r="H988" s="70">
        <v>2</v>
      </c>
      <c r="I988" s="122"/>
      <c r="K988" s="70" t="s">
        <v>736</v>
      </c>
      <c r="R988" t="s">
        <v>849</v>
      </c>
      <c r="S988" t="s">
        <v>71</v>
      </c>
    </row>
    <row r="989" spans="1:19" x14ac:dyDescent="0.25">
      <c r="G989" s="125"/>
    </row>
    <row r="990" spans="1:19" x14ac:dyDescent="0.25">
      <c r="A990" s="70" t="str">
        <f>extraction!$C$28</f>
        <v>250109S07_Mx_Batch_30_Tube_07</v>
      </c>
      <c r="B990" s="70" t="str">
        <f>extraction!$D$28</f>
        <v>250109S07_Mx</v>
      </c>
      <c r="C990" t="s">
        <v>734</v>
      </c>
      <c r="D990" s="70" t="s">
        <v>84</v>
      </c>
      <c r="E990" s="70" t="s">
        <v>77</v>
      </c>
      <c r="F990" s="70" t="str">
        <f t="shared" ref="F990:F1017" si="22">B990&amp;"_"&amp;LEFT(E990,4)&amp;"_"&amp;H990&amp;"_"&amp;D990</f>
        <v>250109S07_Mx_d15N_1_Ala</v>
      </c>
      <c r="G990" s="125" t="s">
        <v>883</v>
      </c>
      <c r="H990" s="70">
        <v>1</v>
      </c>
      <c r="I990" s="118">
        <v>18.149999999999999</v>
      </c>
      <c r="J990" s="70" t="s">
        <v>76</v>
      </c>
      <c r="K990" s="70" t="s">
        <v>736</v>
      </c>
      <c r="R990" t="s">
        <v>849</v>
      </c>
      <c r="S990" t="s">
        <v>71</v>
      </c>
    </row>
    <row r="991" spans="1:19" x14ac:dyDescent="0.25">
      <c r="A991" s="70" t="str">
        <f>extraction!$C$28</f>
        <v>250109S07_Mx_Batch_30_Tube_07</v>
      </c>
      <c r="B991" s="70" t="str">
        <f>extraction!$D$28</f>
        <v>250109S07_Mx</v>
      </c>
      <c r="C991" t="s">
        <v>738</v>
      </c>
      <c r="D991" s="70" t="s">
        <v>85</v>
      </c>
      <c r="E991" s="70" t="s">
        <v>77</v>
      </c>
      <c r="F991" s="70" t="str">
        <f t="shared" si="22"/>
        <v>250109S07_Mx_d15N_1_Asp</v>
      </c>
      <c r="G991" s="125" t="s">
        <v>883</v>
      </c>
      <c r="H991" s="70">
        <v>1</v>
      </c>
      <c r="I991" s="119">
        <v>15.02</v>
      </c>
      <c r="J991" s="70" t="s">
        <v>76</v>
      </c>
      <c r="K991" s="70" t="s">
        <v>736</v>
      </c>
      <c r="R991" t="s">
        <v>849</v>
      </c>
      <c r="S991" t="s">
        <v>71</v>
      </c>
    </row>
    <row r="992" spans="1:19" x14ac:dyDescent="0.25">
      <c r="A992" s="70" t="str">
        <f>extraction!$C$28</f>
        <v>250109S07_Mx_Batch_30_Tube_07</v>
      </c>
      <c r="B992" s="70" t="str">
        <f>extraction!$D$28</f>
        <v>250109S07_Mx</v>
      </c>
      <c r="C992" t="s">
        <v>851</v>
      </c>
      <c r="D992" s="70" t="s">
        <v>86</v>
      </c>
      <c r="E992" s="70" t="s">
        <v>77</v>
      </c>
      <c r="F992" s="70" t="str">
        <f t="shared" si="22"/>
        <v>250109S07_Mx_d15N_1_Glu</v>
      </c>
      <c r="G992" s="125" t="s">
        <v>883</v>
      </c>
      <c r="H992" s="70">
        <v>1</v>
      </c>
      <c r="I992" s="119">
        <v>18.87</v>
      </c>
      <c r="J992" s="70" t="s">
        <v>76</v>
      </c>
      <c r="K992" s="70" t="s">
        <v>736</v>
      </c>
      <c r="R992" t="s">
        <v>849</v>
      </c>
      <c r="S992" t="s">
        <v>71</v>
      </c>
    </row>
    <row r="993" spans="1:19" x14ac:dyDescent="0.25">
      <c r="A993" s="70" t="str">
        <f>extraction!$C$28</f>
        <v>250109S07_Mx_Batch_30_Tube_07</v>
      </c>
      <c r="B993" s="70" t="str">
        <f>extraction!$D$28</f>
        <v>250109S07_Mx</v>
      </c>
      <c r="C993" s="127" t="s">
        <v>155</v>
      </c>
      <c r="D993" s="70" t="s">
        <v>87</v>
      </c>
      <c r="E993" s="70" t="s">
        <v>77</v>
      </c>
      <c r="F993" s="70" t="str">
        <f t="shared" si="22"/>
        <v>250109S07_Mx_d15N_1_Gly</v>
      </c>
      <c r="G993" s="125" t="s">
        <v>883</v>
      </c>
      <c r="H993" s="70">
        <v>1</v>
      </c>
      <c r="I993" s="119">
        <v>11.41</v>
      </c>
      <c r="J993" s="70" t="s">
        <v>76</v>
      </c>
      <c r="K993" s="70" t="s">
        <v>736</v>
      </c>
      <c r="R993" t="s">
        <v>849</v>
      </c>
      <c r="S993" t="s">
        <v>71</v>
      </c>
    </row>
    <row r="994" spans="1:19" x14ac:dyDescent="0.25">
      <c r="A994" s="70" t="str">
        <f>extraction!$C$28</f>
        <v>250109S07_Mx_Batch_30_Tube_07</v>
      </c>
      <c r="B994" s="70" t="str">
        <f>extraction!$D$28</f>
        <v>250109S07_Mx</v>
      </c>
      <c r="C994" t="s">
        <v>739</v>
      </c>
      <c r="D994" s="70" t="s">
        <v>850</v>
      </c>
      <c r="E994" s="70" t="s">
        <v>77</v>
      </c>
      <c r="F994" s="70" t="str">
        <f t="shared" si="22"/>
        <v>250109S07_Mx_d15N_1_Ile</v>
      </c>
      <c r="G994" s="125" t="s">
        <v>883</v>
      </c>
      <c r="H994" s="70">
        <v>1</v>
      </c>
      <c r="I994" s="119">
        <v>18.14</v>
      </c>
      <c r="J994" s="70" t="s">
        <v>76</v>
      </c>
      <c r="K994" s="70" t="s">
        <v>736</v>
      </c>
      <c r="R994" t="s">
        <v>849</v>
      </c>
      <c r="S994" t="s">
        <v>71</v>
      </c>
    </row>
    <row r="995" spans="1:19" x14ac:dyDescent="0.25">
      <c r="A995" s="70" t="str">
        <f>extraction!$C$28</f>
        <v>250109S07_Mx_Batch_30_Tube_07</v>
      </c>
      <c r="B995" s="70" t="str">
        <f>extraction!$D$28</f>
        <v>250109S07_Mx</v>
      </c>
      <c r="C995" t="s">
        <v>740</v>
      </c>
      <c r="D995" s="70" t="s">
        <v>88</v>
      </c>
      <c r="E995" s="70" t="s">
        <v>77</v>
      </c>
      <c r="F995" s="70" t="str">
        <f t="shared" si="22"/>
        <v>250109S07_Mx_d15N_1_Leu</v>
      </c>
      <c r="G995" s="125" t="s">
        <v>883</v>
      </c>
      <c r="H995" s="70">
        <v>1</v>
      </c>
      <c r="I995" s="119">
        <v>14.69</v>
      </c>
      <c r="J995" s="70" t="s">
        <v>76</v>
      </c>
      <c r="K995" s="70" t="s">
        <v>736</v>
      </c>
      <c r="R995" t="s">
        <v>849</v>
      </c>
      <c r="S995" t="s">
        <v>71</v>
      </c>
    </row>
    <row r="996" spans="1:19" x14ac:dyDescent="0.25">
      <c r="A996" s="70" t="str">
        <f>extraction!$C$28</f>
        <v>250109S07_Mx_Batch_30_Tube_07</v>
      </c>
      <c r="B996" s="70" t="str">
        <f>extraction!$D$28</f>
        <v>250109S07_Mx</v>
      </c>
      <c r="C996" t="s">
        <v>741</v>
      </c>
      <c r="D996" s="70" t="s">
        <v>89</v>
      </c>
      <c r="E996" s="70" t="s">
        <v>77</v>
      </c>
      <c r="F996" s="70" t="str">
        <f t="shared" si="22"/>
        <v>250109S07_Mx_d15N_1_Lys</v>
      </c>
      <c r="G996" s="125" t="s">
        <v>883</v>
      </c>
      <c r="H996" s="70">
        <v>1</v>
      </c>
      <c r="I996" s="119">
        <v>7.57</v>
      </c>
      <c r="J996" s="70" t="s">
        <v>76</v>
      </c>
      <c r="K996" s="70" t="s">
        <v>736</v>
      </c>
      <c r="R996" t="s">
        <v>849</v>
      </c>
      <c r="S996" t="s">
        <v>71</v>
      </c>
    </row>
    <row r="997" spans="1:19" x14ac:dyDescent="0.25">
      <c r="A997" s="70" t="str">
        <f>extraction!$C$28</f>
        <v>250109S07_Mx_Batch_30_Tube_07</v>
      </c>
      <c r="B997" s="70" t="str">
        <f>extraction!$D$28</f>
        <v>250109S07_Mx</v>
      </c>
      <c r="C997" t="s">
        <v>742</v>
      </c>
      <c r="D997" s="70" t="s">
        <v>852</v>
      </c>
      <c r="E997" s="70" t="s">
        <v>77</v>
      </c>
      <c r="F997" s="70" t="str">
        <f t="shared" si="22"/>
        <v>250109S07_Mx_d15N_1_NLeu</v>
      </c>
      <c r="G997" s="125" t="s">
        <v>883</v>
      </c>
      <c r="H997" s="70">
        <v>1</v>
      </c>
      <c r="I997" s="119">
        <v>-2.2400000000000002</v>
      </c>
      <c r="J997" s="70" t="s">
        <v>76</v>
      </c>
      <c r="K997" s="70" t="s">
        <v>736</v>
      </c>
      <c r="R997" t="s">
        <v>849</v>
      </c>
      <c r="S997" t="s">
        <v>71</v>
      </c>
    </row>
    <row r="998" spans="1:19" x14ac:dyDescent="0.25">
      <c r="A998" s="70" t="str">
        <f>extraction!$C$28</f>
        <v>250109S07_Mx_Batch_30_Tube_07</v>
      </c>
      <c r="B998" s="70" t="str">
        <f>extraction!$D$28</f>
        <v>250109S07_Mx</v>
      </c>
      <c r="C998" t="s">
        <v>743</v>
      </c>
      <c r="D998" s="70" t="s">
        <v>90</v>
      </c>
      <c r="E998" s="70" t="s">
        <v>77</v>
      </c>
      <c r="F998" s="70" t="str">
        <f t="shared" si="22"/>
        <v>250109S07_Mx_d15N_1_Phe</v>
      </c>
      <c r="G998" s="125" t="s">
        <v>883</v>
      </c>
      <c r="H998" s="70">
        <v>1</v>
      </c>
      <c r="I998" s="119">
        <v>6.13</v>
      </c>
      <c r="J998" s="70" t="s">
        <v>76</v>
      </c>
      <c r="K998" s="70" t="s">
        <v>736</v>
      </c>
      <c r="R998" t="s">
        <v>849</v>
      </c>
      <c r="S998" t="s">
        <v>71</v>
      </c>
    </row>
    <row r="999" spans="1:19" x14ac:dyDescent="0.25">
      <c r="A999" s="70" t="str">
        <f>extraction!$C$28</f>
        <v>250109S07_Mx_Batch_30_Tube_07</v>
      </c>
      <c r="B999" s="70" t="str">
        <f>extraction!$D$28</f>
        <v>250109S07_Mx</v>
      </c>
      <c r="C999" t="s">
        <v>744</v>
      </c>
      <c r="D999" s="70" t="s">
        <v>91</v>
      </c>
      <c r="E999" s="70" t="s">
        <v>77</v>
      </c>
      <c r="F999" s="70" t="str">
        <f t="shared" si="22"/>
        <v>250109S07_Mx_d15N_1_Pro</v>
      </c>
      <c r="G999" s="125" t="s">
        <v>883</v>
      </c>
      <c r="H999" s="70">
        <v>1</v>
      </c>
      <c r="I999" s="119">
        <v>16.53</v>
      </c>
      <c r="J999" s="70" t="s">
        <v>76</v>
      </c>
      <c r="K999" s="70" t="s">
        <v>736</v>
      </c>
      <c r="R999" t="s">
        <v>849</v>
      </c>
      <c r="S999" t="s">
        <v>71</v>
      </c>
    </row>
    <row r="1000" spans="1:19" x14ac:dyDescent="0.25">
      <c r="A1000" s="70" t="str">
        <f>extraction!$C$28</f>
        <v>250109S07_Mx_Batch_30_Tube_07</v>
      </c>
      <c r="B1000" s="70" t="str">
        <f>extraction!$D$28</f>
        <v>250109S07_Mx</v>
      </c>
      <c r="C1000" t="s">
        <v>745</v>
      </c>
      <c r="D1000" s="70" t="s">
        <v>92</v>
      </c>
      <c r="E1000" s="70" t="s">
        <v>77</v>
      </c>
      <c r="F1000" s="70" t="str">
        <f t="shared" si="22"/>
        <v>250109S07_Mx_d15N_1_Ser</v>
      </c>
      <c r="G1000" s="125" t="s">
        <v>883</v>
      </c>
      <c r="H1000" s="70">
        <v>1</v>
      </c>
      <c r="I1000" s="119">
        <v>11.38</v>
      </c>
      <c r="J1000" s="70" t="s">
        <v>76</v>
      </c>
      <c r="K1000" s="70" t="s">
        <v>736</v>
      </c>
      <c r="R1000" t="s">
        <v>849</v>
      </c>
      <c r="S1000" t="s">
        <v>71</v>
      </c>
    </row>
    <row r="1001" spans="1:19" x14ac:dyDescent="0.25">
      <c r="A1001" s="70" t="str">
        <f>extraction!$C$28</f>
        <v>250109S07_Mx_Batch_30_Tube_07</v>
      </c>
      <c r="B1001" s="70" t="str">
        <f>extraction!$D$28</f>
        <v>250109S07_Mx</v>
      </c>
      <c r="C1001" t="s">
        <v>746</v>
      </c>
      <c r="D1001" s="70" t="s">
        <v>93</v>
      </c>
      <c r="E1001" s="70" t="s">
        <v>77</v>
      </c>
      <c r="F1001" s="70" t="str">
        <f t="shared" si="22"/>
        <v>250109S07_Mx_d15N_1_Thr</v>
      </c>
      <c r="G1001" s="125" t="s">
        <v>883</v>
      </c>
      <c r="H1001" s="70">
        <v>1</v>
      </c>
      <c r="I1001" s="119">
        <v>-1.23</v>
      </c>
      <c r="J1001" s="70" t="s">
        <v>76</v>
      </c>
      <c r="K1001" s="70" t="s">
        <v>736</v>
      </c>
      <c r="R1001" t="s">
        <v>849</v>
      </c>
      <c r="S1001" t="s">
        <v>71</v>
      </c>
    </row>
    <row r="1002" spans="1:19" x14ac:dyDescent="0.25">
      <c r="A1002" s="70" t="str">
        <f>extraction!$C$28</f>
        <v>250109S07_Mx_Batch_30_Tube_07</v>
      </c>
      <c r="B1002" s="70" t="str">
        <f>extraction!$D$28</f>
        <v>250109S07_Mx</v>
      </c>
      <c r="C1002" t="s">
        <v>747</v>
      </c>
      <c r="D1002" s="70" t="s">
        <v>94</v>
      </c>
      <c r="E1002" s="70" t="s">
        <v>77</v>
      </c>
      <c r="F1002" s="70" t="str">
        <f t="shared" si="22"/>
        <v>250109S07_Mx_d15N_1_Tyr</v>
      </c>
      <c r="G1002" s="125" t="s">
        <v>883</v>
      </c>
      <c r="H1002" s="70">
        <v>1</v>
      </c>
      <c r="I1002" s="119"/>
      <c r="J1002" s="70" t="s">
        <v>76</v>
      </c>
      <c r="K1002" s="70" t="s">
        <v>736</v>
      </c>
      <c r="R1002" t="s">
        <v>849</v>
      </c>
      <c r="S1002" t="s">
        <v>71</v>
      </c>
    </row>
    <row r="1003" spans="1:19" x14ac:dyDescent="0.25">
      <c r="A1003" s="70" t="str">
        <f>extraction!$C$28</f>
        <v>250109S07_Mx_Batch_30_Tube_07</v>
      </c>
      <c r="B1003" s="70" t="str">
        <f>extraction!$D$28</f>
        <v>250109S07_Mx</v>
      </c>
      <c r="C1003" t="s">
        <v>774</v>
      </c>
      <c r="D1003" s="70" t="s">
        <v>95</v>
      </c>
      <c r="E1003" s="70" t="s">
        <v>77</v>
      </c>
      <c r="F1003" s="70" t="str">
        <f t="shared" si="22"/>
        <v>250109S07_Mx_d15N_1_Val</v>
      </c>
      <c r="G1003" s="125" t="s">
        <v>883</v>
      </c>
      <c r="H1003" s="70">
        <v>1</v>
      </c>
      <c r="I1003" s="119"/>
      <c r="J1003" s="70" t="s">
        <v>76</v>
      </c>
      <c r="K1003" s="70" t="s">
        <v>736</v>
      </c>
      <c r="R1003" t="s">
        <v>849</v>
      </c>
      <c r="S1003" t="s">
        <v>71</v>
      </c>
    </row>
    <row r="1004" spans="1:19" x14ac:dyDescent="0.25">
      <c r="A1004" s="70" t="str">
        <f>extraction!$C$28</f>
        <v>250109S07_Mx_Batch_30_Tube_07</v>
      </c>
      <c r="B1004" s="70" t="str">
        <f>extraction!$D$28</f>
        <v>250109S07_Mx</v>
      </c>
      <c r="C1004" t="s">
        <v>734</v>
      </c>
      <c r="D1004" s="70" t="s">
        <v>84</v>
      </c>
      <c r="E1004" s="70" t="s">
        <v>78</v>
      </c>
      <c r="F1004" s="70" t="str">
        <f t="shared" si="22"/>
        <v>250109S07_Mx_area_1_Ala</v>
      </c>
      <c r="G1004" s="125" t="s">
        <v>883</v>
      </c>
      <c r="H1004" s="70">
        <v>1</v>
      </c>
      <c r="I1004" s="118">
        <v>5.3460000000000001</v>
      </c>
      <c r="K1004" s="70" t="s">
        <v>736</v>
      </c>
      <c r="R1004" t="s">
        <v>849</v>
      </c>
      <c r="S1004" t="s">
        <v>71</v>
      </c>
    </row>
    <row r="1005" spans="1:19" x14ac:dyDescent="0.25">
      <c r="A1005" s="70" t="str">
        <f>extraction!$C$28</f>
        <v>250109S07_Mx_Batch_30_Tube_07</v>
      </c>
      <c r="B1005" s="70" t="str">
        <f>extraction!$D$28</f>
        <v>250109S07_Mx</v>
      </c>
      <c r="C1005" t="s">
        <v>738</v>
      </c>
      <c r="D1005" s="70" t="s">
        <v>85</v>
      </c>
      <c r="E1005" s="70" t="s">
        <v>78</v>
      </c>
      <c r="F1005" s="70" t="str">
        <f t="shared" si="22"/>
        <v>250109S07_Mx_area_1_Asp</v>
      </c>
      <c r="G1005" s="125" t="s">
        <v>883</v>
      </c>
      <c r="H1005" s="70">
        <v>1</v>
      </c>
      <c r="I1005" s="119">
        <v>9.3420000000000005</v>
      </c>
      <c r="K1005" s="70" t="s">
        <v>736</v>
      </c>
      <c r="R1005" t="s">
        <v>849</v>
      </c>
      <c r="S1005" t="s">
        <v>71</v>
      </c>
    </row>
    <row r="1006" spans="1:19" x14ac:dyDescent="0.25">
      <c r="A1006" s="70" t="str">
        <f>extraction!$C$28</f>
        <v>250109S07_Mx_Batch_30_Tube_07</v>
      </c>
      <c r="B1006" s="70" t="str">
        <f>extraction!$D$28</f>
        <v>250109S07_Mx</v>
      </c>
      <c r="C1006" t="s">
        <v>851</v>
      </c>
      <c r="D1006" s="70" t="s">
        <v>86</v>
      </c>
      <c r="E1006" s="70" t="s">
        <v>78</v>
      </c>
      <c r="F1006" s="70" t="str">
        <f t="shared" si="22"/>
        <v>250109S07_Mx_area_1_Glu</v>
      </c>
      <c r="G1006" s="125" t="s">
        <v>883</v>
      </c>
      <c r="H1006" s="70">
        <v>1</v>
      </c>
      <c r="I1006" s="119">
        <v>11.214</v>
      </c>
      <c r="K1006" s="70" t="s">
        <v>736</v>
      </c>
      <c r="R1006" t="s">
        <v>849</v>
      </c>
      <c r="S1006" t="s">
        <v>71</v>
      </c>
    </row>
    <row r="1007" spans="1:19" x14ac:dyDescent="0.25">
      <c r="A1007" s="70" t="str">
        <f>extraction!$C$28</f>
        <v>250109S07_Mx_Batch_30_Tube_07</v>
      </c>
      <c r="B1007" s="70" t="str">
        <f>extraction!$D$28</f>
        <v>250109S07_Mx</v>
      </c>
      <c r="C1007" s="127" t="s">
        <v>155</v>
      </c>
      <c r="D1007" s="70" t="s">
        <v>87</v>
      </c>
      <c r="E1007" s="70" t="s">
        <v>78</v>
      </c>
      <c r="F1007" s="70" t="str">
        <f t="shared" si="22"/>
        <v>250109S07_Mx_area_1_Gly</v>
      </c>
      <c r="G1007" s="125" t="s">
        <v>883</v>
      </c>
      <c r="H1007" s="70">
        <v>1</v>
      </c>
      <c r="I1007" s="119">
        <v>8.6110000000000007</v>
      </c>
      <c r="K1007" s="70" t="s">
        <v>736</v>
      </c>
      <c r="R1007" t="s">
        <v>849</v>
      </c>
      <c r="S1007" t="s">
        <v>71</v>
      </c>
    </row>
    <row r="1008" spans="1:19" x14ac:dyDescent="0.25">
      <c r="A1008" s="70" t="str">
        <f>extraction!$C$28</f>
        <v>250109S07_Mx_Batch_30_Tube_07</v>
      </c>
      <c r="B1008" s="70" t="str">
        <f>extraction!$D$28</f>
        <v>250109S07_Mx</v>
      </c>
      <c r="C1008" t="s">
        <v>739</v>
      </c>
      <c r="D1008" s="70" t="s">
        <v>850</v>
      </c>
      <c r="E1008" s="70" t="s">
        <v>78</v>
      </c>
      <c r="F1008" s="70" t="str">
        <f t="shared" si="22"/>
        <v>250109S07_Mx_area_1_Ile</v>
      </c>
      <c r="G1008" s="125" t="s">
        <v>883</v>
      </c>
      <c r="H1008" s="70">
        <v>1</v>
      </c>
      <c r="I1008" s="119">
        <v>1.401</v>
      </c>
      <c r="K1008" s="70" t="s">
        <v>736</v>
      </c>
      <c r="R1008" t="s">
        <v>849</v>
      </c>
      <c r="S1008" t="s">
        <v>71</v>
      </c>
    </row>
    <row r="1009" spans="1:19" x14ac:dyDescent="0.25">
      <c r="A1009" s="70" t="str">
        <f>extraction!$C$28</f>
        <v>250109S07_Mx_Batch_30_Tube_07</v>
      </c>
      <c r="B1009" s="70" t="str">
        <f>extraction!$D$28</f>
        <v>250109S07_Mx</v>
      </c>
      <c r="C1009" t="s">
        <v>740</v>
      </c>
      <c r="D1009" s="70" t="s">
        <v>88</v>
      </c>
      <c r="E1009" s="70" t="s">
        <v>78</v>
      </c>
      <c r="F1009" s="70" t="str">
        <f t="shared" si="22"/>
        <v>250109S07_Mx_area_1_Leu</v>
      </c>
      <c r="G1009" s="125" t="s">
        <v>883</v>
      </c>
      <c r="H1009" s="70">
        <v>1</v>
      </c>
      <c r="I1009" s="119">
        <v>4.5789999999999997</v>
      </c>
      <c r="K1009" s="70" t="s">
        <v>736</v>
      </c>
      <c r="R1009" t="s">
        <v>849</v>
      </c>
      <c r="S1009" t="s">
        <v>71</v>
      </c>
    </row>
    <row r="1010" spans="1:19" x14ac:dyDescent="0.25">
      <c r="A1010" s="70" t="str">
        <f>extraction!$C$28</f>
        <v>250109S07_Mx_Batch_30_Tube_07</v>
      </c>
      <c r="B1010" s="70" t="str">
        <f>extraction!$D$28</f>
        <v>250109S07_Mx</v>
      </c>
      <c r="C1010" t="s">
        <v>741</v>
      </c>
      <c r="D1010" s="70" t="s">
        <v>89</v>
      </c>
      <c r="E1010" s="70" t="s">
        <v>78</v>
      </c>
      <c r="F1010" s="70" t="str">
        <f t="shared" si="22"/>
        <v>250109S07_Mx_area_1_Lys</v>
      </c>
      <c r="G1010" s="125" t="s">
        <v>883</v>
      </c>
      <c r="H1010" s="70">
        <v>1</v>
      </c>
      <c r="I1010" s="119">
        <v>6.6210000000000004</v>
      </c>
      <c r="K1010" s="70" t="s">
        <v>736</v>
      </c>
      <c r="R1010" t="s">
        <v>849</v>
      </c>
      <c r="S1010" t="s">
        <v>71</v>
      </c>
    </row>
    <row r="1011" spans="1:19" x14ac:dyDescent="0.25">
      <c r="A1011" s="70" t="str">
        <f>extraction!$C$28</f>
        <v>250109S07_Mx_Batch_30_Tube_07</v>
      </c>
      <c r="B1011" s="70" t="str">
        <f>extraction!$D$28</f>
        <v>250109S07_Mx</v>
      </c>
      <c r="C1011" t="s">
        <v>742</v>
      </c>
      <c r="D1011" s="70" t="s">
        <v>852</v>
      </c>
      <c r="E1011" s="70" t="s">
        <v>78</v>
      </c>
      <c r="F1011" s="70" t="str">
        <f t="shared" si="22"/>
        <v>250109S07_Mx_area_1_NLeu</v>
      </c>
      <c r="G1011" s="125" t="s">
        <v>883</v>
      </c>
      <c r="H1011" s="70">
        <v>1</v>
      </c>
      <c r="I1011" s="119">
        <v>37.387999999999998</v>
      </c>
      <c r="K1011" s="70" t="s">
        <v>736</v>
      </c>
      <c r="R1011" t="s">
        <v>849</v>
      </c>
      <c r="S1011" t="s">
        <v>71</v>
      </c>
    </row>
    <row r="1012" spans="1:19" x14ac:dyDescent="0.25">
      <c r="A1012" s="70" t="str">
        <f>extraction!$C$28</f>
        <v>250109S07_Mx_Batch_30_Tube_07</v>
      </c>
      <c r="B1012" s="70" t="str">
        <f>extraction!$D$28</f>
        <v>250109S07_Mx</v>
      </c>
      <c r="C1012" t="s">
        <v>743</v>
      </c>
      <c r="D1012" s="70" t="s">
        <v>90</v>
      </c>
      <c r="E1012" s="70" t="s">
        <v>78</v>
      </c>
      <c r="F1012" s="70" t="str">
        <f t="shared" si="22"/>
        <v>250109S07_Mx_area_1_Phe</v>
      </c>
      <c r="G1012" s="125" t="s">
        <v>883</v>
      </c>
      <c r="H1012" s="70">
        <v>1</v>
      </c>
      <c r="I1012" s="119">
        <v>1.986</v>
      </c>
      <c r="K1012" s="70" t="s">
        <v>736</v>
      </c>
      <c r="R1012" t="s">
        <v>849</v>
      </c>
      <c r="S1012" t="s">
        <v>71</v>
      </c>
    </row>
    <row r="1013" spans="1:19" x14ac:dyDescent="0.25">
      <c r="A1013" s="70" t="str">
        <f>extraction!$C$28</f>
        <v>250109S07_Mx_Batch_30_Tube_07</v>
      </c>
      <c r="B1013" s="70" t="str">
        <f>extraction!$D$28</f>
        <v>250109S07_Mx</v>
      </c>
      <c r="C1013" t="s">
        <v>744</v>
      </c>
      <c r="D1013" s="70" t="s">
        <v>91</v>
      </c>
      <c r="E1013" s="70" t="s">
        <v>78</v>
      </c>
      <c r="F1013" s="70" t="str">
        <f t="shared" si="22"/>
        <v>250109S07_Mx_area_1_Pro</v>
      </c>
      <c r="G1013" s="125" t="s">
        <v>883</v>
      </c>
      <c r="H1013" s="70">
        <v>1</v>
      </c>
      <c r="I1013" s="119">
        <v>5.6589999999999998</v>
      </c>
      <c r="K1013" s="70" t="s">
        <v>736</v>
      </c>
      <c r="R1013" t="s">
        <v>849</v>
      </c>
      <c r="S1013" t="s">
        <v>71</v>
      </c>
    </row>
    <row r="1014" spans="1:19" x14ac:dyDescent="0.25">
      <c r="A1014" s="70" t="str">
        <f>extraction!$C$28</f>
        <v>250109S07_Mx_Batch_30_Tube_07</v>
      </c>
      <c r="B1014" s="70" t="str">
        <f>extraction!$D$28</f>
        <v>250109S07_Mx</v>
      </c>
      <c r="C1014" t="s">
        <v>745</v>
      </c>
      <c r="D1014" s="70" t="s">
        <v>92</v>
      </c>
      <c r="E1014" s="70" t="s">
        <v>78</v>
      </c>
      <c r="F1014" s="70" t="str">
        <f t="shared" si="22"/>
        <v>250109S07_Mx_area_1_Ser</v>
      </c>
      <c r="G1014" s="125" t="s">
        <v>883</v>
      </c>
      <c r="H1014" s="70">
        <v>1</v>
      </c>
      <c r="I1014" s="119">
        <v>3.3239999999999998</v>
      </c>
      <c r="K1014" s="70" t="s">
        <v>736</v>
      </c>
      <c r="R1014" t="s">
        <v>849</v>
      </c>
      <c r="S1014" t="s">
        <v>71</v>
      </c>
    </row>
    <row r="1015" spans="1:19" x14ac:dyDescent="0.25">
      <c r="A1015" s="70" t="str">
        <f>extraction!$C$28</f>
        <v>250109S07_Mx_Batch_30_Tube_07</v>
      </c>
      <c r="B1015" s="70" t="str">
        <f>extraction!$D$28</f>
        <v>250109S07_Mx</v>
      </c>
      <c r="C1015" t="s">
        <v>746</v>
      </c>
      <c r="D1015" s="70" t="s">
        <v>93</v>
      </c>
      <c r="E1015" s="70" t="s">
        <v>78</v>
      </c>
      <c r="F1015" s="70" t="str">
        <f t="shared" si="22"/>
        <v>250109S07_Mx_area_1_Thr</v>
      </c>
      <c r="G1015" s="125" t="s">
        <v>883</v>
      </c>
      <c r="H1015" s="70">
        <v>1</v>
      </c>
      <c r="I1015" s="119">
        <v>3.0379999999999998</v>
      </c>
      <c r="K1015" s="70" t="s">
        <v>736</v>
      </c>
      <c r="R1015" t="s">
        <v>849</v>
      </c>
      <c r="S1015" t="s">
        <v>71</v>
      </c>
    </row>
    <row r="1016" spans="1:19" x14ac:dyDescent="0.25">
      <c r="A1016" s="70" t="str">
        <f>extraction!$C$28</f>
        <v>250109S07_Mx_Batch_30_Tube_07</v>
      </c>
      <c r="B1016" s="70" t="str">
        <f>extraction!$D$28</f>
        <v>250109S07_Mx</v>
      </c>
      <c r="C1016" t="s">
        <v>747</v>
      </c>
      <c r="D1016" s="70" t="s">
        <v>94</v>
      </c>
      <c r="E1016" s="70" t="s">
        <v>78</v>
      </c>
      <c r="F1016" s="70" t="str">
        <f t="shared" si="22"/>
        <v>250109S07_Mx_area_1_Tyr</v>
      </c>
      <c r="G1016" s="125" t="s">
        <v>883</v>
      </c>
      <c r="H1016" s="70">
        <v>1</v>
      </c>
      <c r="I1016" s="119"/>
      <c r="K1016" s="70" t="s">
        <v>736</v>
      </c>
      <c r="R1016" t="s">
        <v>849</v>
      </c>
      <c r="S1016" t="s">
        <v>71</v>
      </c>
    </row>
    <row r="1017" spans="1:19" x14ac:dyDescent="0.25">
      <c r="A1017" s="70" t="str">
        <f>extraction!$C$28</f>
        <v>250109S07_Mx_Batch_30_Tube_07</v>
      </c>
      <c r="B1017" s="70" t="str">
        <f>extraction!$D$28</f>
        <v>250109S07_Mx</v>
      </c>
      <c r="C1017" t="s">
        <v>774</v>
      </c>
      <c r="D1017" s="70" t="s">
        <v>95</v>
      </c>
      <c r="E1017" s="70" t="s">
        <v>78</v>
      </c>
      <c r="F1017" s="70" t="str">
        <f t="shared" si="22"/>
        <v>250109S07_Mx_area_1_Val</v>
      </c>
      <c r="G1017" s="125" t="s">
        <v>883</v>
      </c>
      <c r="H1017" s="70">
        <v>1</v>
      </c>
      <c r="I1017" s="119"/>
      <c r="K1017" s="70" t="s">
        <v>736</v>
      </c>
      <c r="R1017" t="s">
        <v>849</v>
      </c>
      <c r="S1017" t="s">
        <v>71</v>
      </c>
    </row>
    <row r="1019" spans="1:19" x14ac:dyDescent="0.25">
      <c r="A1019" s="70" t="str">
        <f>extraction!$C$28</f>
        <v>250109S07_Mx_Batch_30_Tube_07</v>
      </c>
      <c r="B1019" s="70" t="str">
        <f>extraction!$D$28</f>
        <v>250109S07_Mx</v>
      </c>
      <c r="C1019" t="s">
        <v>734</v>
      </c>
      <c r="D1019" s="70" t="s">
        <v>84</v>
      </c>
      <c r="E1019" s="70" t="s">
        <v>77</v>
      </c>
      <c r="F1019" s="70" t="str">
        <f t="shared" ref="F1019:F1048" si="23">B1019&amp;"_"&amp;LEFT(E1019,4)&amp;"_"&amp;H1019&amp;"_"&amp;D1019</f>
        <v>250109S07_Mx_d15N_2_Ala</v>
      </c>
      <c r="G1019" s="123" t="s">
        <v>884</v>
      </c>
      <c r="H1019" s="70">
        <v>2</v>
      </c>
      <c r="I1019" s="121">
        <v>17.760000000000002</v>
      </c>
      <c r="J1019" s="70" t="s">
        <v>76</v>
      </c>
      <c r="K1019" s="70" t="s">
        <v>736</v>
      </c>
      <c r="R1019" t="s">
        <v>849</v>
      </c>
      <c r="S1019" t="s">
        <v>71</v>
      </c>
    </row>
    <row r="1020" spans="1:19" x14ac:dyDescent="0.25">
      <c r="A1020" s="70" t="str">
        <f>extraction!$C$28</f>
        <v>250109S07_Mx_Batch_30_Tube_07</v>
      </c>
      <c r="B1020" s="70" t="str">
        <f>extraction!$D$28</f>
        <v>250109S07_Mx</v>
      </c>
      <c r="C1020" t="s">
        <v>738</v>
      </c>
      <c r="D1020" s="70" t="s">
        <v>85</v>
      </c>
      <c r="E1020" s="70" t="s">
        <v>77</v>
      </c>
      <c r="F1020" s="70" t="str">
        <f t="shared" si="23"/>
        <v>250109S07_Mx_d15N_2_Asp</v>
      </c>
      <c r="G1020" s="123" t="s">
        <v>884</v>
      </c>
      <c r="H1020" s="70">
        <v>2</v>
      </c>
      <c r="I1020" s="120">
        <v>15.54</v>
      </c>
      <c r="J1020" s="70" t="s">
        <v>76</v>
      </c>
      <c r="K1020" s="70" t="s">
        <v>736</v>
      </c>
      <c r="R1020" t="s">
        <v>849</v>
      </c>
      <c r="S1020" t="s">
        <v>71</v>
      </c>
    </row>
    <row r="1021" spans="1:19" x14ac:dyDescent="0.25">
      <c r="A1021" s="70" t="str">
        <f>extraction!$C$28</f>
        <v>250109S07_Mx_Batch_30_Tube_07</v>
      </c>
      <c r="B1021" s="70" t="str">
        <f>extraction!$D$28</f>
        <v>250109S07_Mx</v>
      </c>
      <c r="C1021" t="s">
        <v>851</v>
      </c>
      <c r="D1021" s="70" t="s">
        <v>86</v>
      </c>
      <c r="E1021" s="70" t="s">
        <v>77</v>
      </c>
      <c r="F1021" s="70" t="str">
        <f t="shared" si="23"/>
        <v>250109S07_Mx_d15N_2_Glu</v>
      </c>
      <c r="G1021" s="123" t="s">
        <v>884</v>
      </c>
      <c r="H1021" s="70">
        <v>2</v>
      </c>
      <c r="I1021" s="120">
        <v>18.79</v>
      </c>
      <c r="J1021" s="70" t="s">
        <v>76</v>
      </c>
      <c r="K1021" s="70" t="s">
        <v>736</v>
      </c>
      <c r="R1021" t="s">
        <v>849</v>
      </c>
      <c r="S1021" t="s">
        <v>71</v>
      </c>
    </row>
    <row r="1022" spans="1:19" x14ac:dyDescent="0.25">
      <c r="A1022" s="70" t="str">
        <f>extraction!$C$28</f>
        <v>250109S07_Mx_Batch_30_Tube_07</v>
      </c>
      <c r="B1022" s="70" t="str">
        <f>extraction!$D$28</f>
        <v>250109S07_Mx</v>
      </c>
      <c r="C1022" s="127" t="s">
        <v>155</v>
      </c>
      <c r="D1022" s="70" t="s">
        <v>87</v>
      </c>
      <c r="E1022" s="70" t="s">
        <v>77</v>
      </c>
      <c r="F1022" s="70" t="str">
        <f t="shared" si="23"/>
        <v>250109S07_Mx_d15N_2_Gly</v>
      </c>
      <c r="G1022" s="123" t="s">
        <v>884</v>
      </c>
      <c r="H1022" s="70">
        <v>2</v>
      </c>
      <c r="I1022" s="120">
        <v>11.03</v>
      </c>
      <c r="J1022" s="70" t="s">
        <v>76</v>
      </c>
      <c r="K1022" s="70" t="s">
        <v>736</v>
      </c>
      <c r="R1022" t="s">
        <v>849</v>
      </c>
      <c r="S1022" t="s">
        <v>71</v>
      </c>
    </row>
    <row r="1023" spans="1:19" x14ac:dyDescent="0.25">
      <c r="A1023" s="70" t="str">
        <f>extraction!$C$28</f>
        <v>250109S07_Mx_Batch_30_Tube_07</v>
      </c>
      <c r="B1023" s="70" t="str">
        <f>extraction!$D$28</f>
        <v>250109S07_Mx</v>
      </c>
      <c r="C1023" t="s">
        <v>739</v>
      </c>
      <c r="D1023" s="70" t="s">
        <v>850</v>
      </c>
      <c r="E1023" s="70" t="s">
        <v>77</v>
      </c>
      <c r="F1023" s="70" t="str">
        <f t="shared" si="23"/>
        <v>250109S07_Mx_d15N_2_Ile</v>
      </c>
      <c r="G1023" s="123" t="s">
        <v>884</v>
      </c>
      <c r="H1023" s="70">
        <v>2</v>
      </c>
      <c r="I1023" s="120">
        <v>10.06</v>
      </c>
      <c r="J1023" s="70" t="s">
        <v>76</v>
      </c>
      <c r="K1023" s="70" t="s">
        <v>736</v>
      </c>
      <c r="R1023" t="s">
        <v>849</v>
      </c>
      <c r="S1023" t="s">
        <v>71</v>
      </c>
    </row>
    <row r="1024" spans="1:19" x14ac:dyDescent="0.25">
      <c r="A1024" s="70" t="str">
        <f>extraction!$C$28</f>
        <v>250109S07_Mx_Batch_30_Tube_07</v>
      </c>
      <c r="B1024" s="70" t="str">
        <f>extraction!$D$28</f>
        <v>250109S07_Mx</v>
      </c>
      <c r="C1024" t="s">
        <v>740</v>
      </c>
      <c r="D1024" s="70" t="s">
        <v>88</v>
      </c>
      <c r="E1024" s="70" t="s">
        <v>77</v>
      </c>
      <c r="F1024" s="70" t="str">
        <f t="shared" si="23"/>
        <v>250109S07_Mx_d15N_2_Leu</v>
      </c>
      <c r="G1024" s="123" t="s">
        <v>884</v>
      </c>
      <c r="H1024" s="70">
        <v>2</v>
      </c>
      <c r="I1024" s="120">
        <v>16.170000000000002</v>
      </c>
      <c r="J1024" s="70" t="s">
        <v>76</v>
      </c>
      <c r="K1024" s="70" t="s">
        <v>736</v>
      </c>
      <c r="R1024" t="s">
        <v>849</v>
      </c>
      <c r="S1024" t="s">
        <v>71</v>
      </c>
    </row>
    <row r="1025" spans="1:19" x14ac:dyDescent="0.25">
      <c r="A1025" s="70" t="str">
        <f>extraction!$C$28</f>
        <v>250109S07_Mx_Batch_30_Tube_07</v>
      </c>
      <c r="B1025" s="70" t="str">
        <f>extraction!$D$28</f>
        <v>250109S07_Mx</v>
      </c>
      <c r="C1025" t="s">
        <v>741</v>
      </c>
      <c r="D1025" s="70" t="s">
        <v>89</v>
      </c>
      <c r="E1025" s="70" t="s">
        <v>77</v>
      </c>
      <c r="F1025" s="70" t="str">
        <f t="shared" si="23"/>
        <v>250109S07_Mx_d15N_2_Lys</v>
      </c>
      <c r="G1025" s="123" t="s">
        <v>884</v>
      </c>
      <c r="H1025" s="70">
        <v>2</v>
      </c>
      <c r="I1025" s="120">
        <v>8.01</v>
      </c>
      <c r="J1025" s="70" t="s">
        <v>76</v>
      </c>
      <c r="K1025" s="70" t="s">
        <v>736</v>
      </c>
      <c r="R1025" t="s">
        <v>849</v>
      </c>
      <c r="S1025" t="s">
        <v>71</v>
      </c>
    </row>
    <row r="1026" spans="1:19" x14ac:dyDescent="0.25">
      <c r="A1026" s="70" t="str">
        <f>extraction!$C$28</f>
        <v>250109S07_Mx_Batch_30_Tube_07</v>
      </c>
      <c r="B1026" s="70" t="str">
        <f>extraction!$D$28</f>
        <v>250109S07_Mx</v>
      </c>
      <c r="C1026" t="s">
        <v>742</v>
      </c>
      <c r="D1026" s="70" t="s">
        <v>852</v>
      </c>
      <c r="E1026" s="70" t="s">
        <v>77</v>
      </c>
      <c r="F1026" s="70" t="str">
        <f t="shared" si="23"/>
        <v>250109S07_Mx_d15N_2_NLeu</v>
      </c>
      <c r="G1026" s="123" t="s">
        <v>884</v>
      </c>
      <c r="H1026" s="70">
        <v>2</v>
      </c>
      <c r="I1026" s="120">
        <v>0.77</v>
      </c>
      <c r="J1026" s="70" t="s">
        <v>76</v>
      </c>
      <c r="K1026" s="70" t="s">
        <v>736</v>
      </c>
      <c r="R1026" t="s">
        <v>849</v>
      </c>
      <c r="S1026" t="s">
        <v>71</v>
      </c>
    </row>
    <row r="1027" spans="1:19" x14ac:dyDescent="0.25">
      <c r="A1027" s="70" t="str">
        <f>extraction!$C$28</f>
        <v>250109S07_Mx_Batch_30_Tube_07</v>
      </c>
      <c r="B1027" s="70" t="str">
        <f>extraction!$D$28</f>
        <v>250109S07_Mx</v>
      </c>
      <c r="C1027" t="s">
        <v>743</v>
      </c>
      <c r="D1027" s="70" t="s">
        <v>90</v>
      </c>
      <c r="E1027" s="70" t="s">
        <v>77</v>
      </c>
      <c r="F1027" s="70" t="str">
        <f t="shared" si="23"/>
        <v>250109S07_Mx_d15N_2_Phe</v>
      </c>
      <c r="G1027" s="123" t="s">
        <v>884</v>
      </c>
      <c r="H1027" s="70">
        <v>2</v>
      </c>
      <c r="I1027" s="120">
        <v>6.08</v>
      </c>
      <c r="J1027" s="70" t="s">
        <v>76</v>
      </c>
      <c r="K1027" s="70" t="s">
        <v>736</v>
      </c>
      <c r="R1027" t="s">
        <v>849</v>
      </c>
      <c r="S1027" t="s">
        <v>71</v>
      </c>
    </row>
    <row r="1028" spans="1:19" x14ac:dyDescent="0.25">
      <c r="A1028" s="70" t="str">
        <f>extraction!$C$28</f>
        <v>250109S07_Mx_Batch_30_Tube_07</v>
      </c>
      <c r="B1028" s="70" t="str">
        <f>extraction!$D$28</f>
        <v>250109S07_Mx</v>
      </c>
      <c r="C1028" t="s">
        <v>744</v>
      </c>
      <c r="D1028" s="70" t="s">
        <v>91</v>
      </c>
      <c r="E1028" s="70" t="s">
        <v>77</v>
      </c>
      <c r="F1028" s="70" t="str">
        <f t="shared" si="23"/>
        <v>250109S07_Mx_d15N_2_Pro</v>
      </c>
      <c r="G1028" s="123" t="s">
        <v>884</v>
      </c>
      <c r="H1028" s="70">
        <v>2</v>
      </c>
      <c r="I1028" s="120">
        <v>16.329999999999998</v>
      </c>
      <c r="J1028" s="70" t="s">
        <v>76</v>
      </c>
      <c r="K1028" s="70" t="s">
        <v>736</v>
      </c>
      <c r="R1028" t="s">
        <v>849</v>
      </c>
      <c r="S1028" t="s">
        <v>71</v>
      </c>
    </row>
    <row r="1029" spans="1:19" x14ac:dyDescent="0.25">
      <c r="A1029" s="70" t="str">
        <f>extraction!$C$28</f>
        <v>250109S07_Mx_Batch_30_Tube_07</v>
      </c>
      <c r="B1029" s="70" t="str">
        <f>extraction!$D$28</f>
        <v>250109S07_Mx</v>
      </c>
      <c r="C1029" t="s">
        <v>745</v>
      </c>
      <c r="D1029" s="70" t="s">
        <v>92</v>
      </c>
      <c r="E1029" s="70" t="s">
        <v>77</v>
      </c>
      <c r="F1029" s="70" t="str">
        <f t="shared" si="23"/>
        <v>250109S07_Mx_d15N_2_Ser</v>
      </c>
      <c r="G1029" s="123" t="s">
        <v>884</v>
      </c>
      <c r="H1029" s="70">
        <v>2</v>
      </c>
      <c r="I1029" s="120">
        <v>9.24</v>
      </c>
      <c r="J1029" s="70" t="s">
        <v>76</v>
      </c>
      <c r="K1029" s="70" t="s">
        <v>736</v>
      </c>
      <c r="R1029" t="s">
        <v>849</v>
      </c>
      <c r="S1029" t="s">
        <v>71</v>
      </c>
    </row>
    <row r="1030" spans="1:19" x14ac:dyDescent="0.25">
      <c r="A1030" s="70" t="str">
        <f>extraction!$C$28</f>
        <v>250109S07_Mx_Batch_30_Tube_07</v>
      </c>
      <c r="B1030" s="70" t="str">
        <f>extraction!$D$28</f>
        <v>250109S07_Mx</v>
      </c>
      <c r="C1030" t="s">
        <v>746</v>
      </c>
      <c r="D1030" s="70" t="s">
        <v>93</v>
      </c>
      <c r="E1030" s="70" t="s">
        <v>77</v>
      </c>
      <c r="F1030" s="70" t="str">
        <f t="shared" si="23"/>
        <v>250109S07_Mx_d15N_2_Thr</v>
      </c>
      <c r="G1030" s="123" t="s">
        <v>884</v>
      </c>
      <c r="H1030" s="70">
        <v>2</v>
      </c>
      <c r="I1030" s="120">
        <v>-1.52</v>
      </c>
      <c r="J1030" s="70" t="s">
        <v>76</v>
      </c>
      <c r="K1030" s="70" t="s">
        <v>736</v>
      </c>
      <c r="R1030" t="s">
        <v>849</v>
      </c>
      <c r="S1030" t="s">
        <v>71</v>
      </c>
    </row>
    <row r="1031" spans="1:19" x14ac:dyDescent="0.25">
      <c r="A1031" s="70" t="str">
        <f>extraction!$C$28</f>
        <v>250109S07_Mx_Batch_30_Tube_07</v>
      </c>
      <c r="B1031" s="70" t="str">
        <f>extraction!$D$28</f>
        <v>250109S07_Mx</v>
      </c>
      <c r="C1031" t="s">
        <v>747</v>
      </c>
      <c r="D1031" s="70" t="s">
        <v>94</v>
      </c>
      <c r="E1031" s="70" t="s">
        <v>77</v>
      </c>
      <c r="F1031" s="70" t="str">
        <f t="shared" si="23"/>
        <v>250109S07_Mx_d15N_2_Tyr</v>
      </c>
      <c r="G1031" s="123" t="s">
        <v>884</v>
      </c>
      <c r="H1031" s="70">
        <v>2</v>
      </c>
      <c r="I1031" s="120"/>
      <c r="J1031" s="70" t="s">
        <v>76</v>
      </c>
      <c r="K1031" s="70" t="s">
        <v>736</v>
      </c>
      <c r="R1031" t="s">
        <v>849</v>
      </c>
      <c r="S1031" t="s">
        <v>71</v>
      </c>
    </row>
    <row r="1032" spans="1:19" x14ac:dyDescent="0.25">
      <c r="A1032" s="70" t="str">
        <f>extraction!$C$28</f>
        <v>250109S07_Mx_Batch_30_Tube_07</v>
      </c>
      <c r="B1032" s="70" t="str">
        <f>extraction!$D$28</f>
        <v>250109S07_Mx</v>
      </c>
      <c r="C1032" t="s">
        <v>774</v>
      </c>
      <c r="D1032" s="70" t="s">
        <v>95</v>
      </c>
      <c r="E1032" s="70" t="s">
        <v>77</v>
      </c>
      <c r="F1032" s="70" t="str">
        <f t="shared" si="23"/>
        <v>250109S07_Mx_d15N_2_Val</v>
      </c>
      <c r="G1032" s="123" t="s">
        <v>884</v>
      </c>
      <c r="H1032" s="70">
        <v>2</v>
      </c>
      <c r="I1032" s="120"/>
      <c r="J1032" s="70" t="s">
        <v>76</v>
      </c>
      <c r="K1032" s="70" t="s">
        <v>736</v>
      </c>
      <c r="R1032" t="s">
        <v>849</v>
      </c>
      <c r="S1032" t="s">
        <v>71</v>
      </c>
    </row>
    <row r="1033" spans="1:19" x14ac:dyDescent="0.25">
      <c r="A1033" s="70" t="str">
        <f>extraction!$C$28</f>
        <v>250109S07_Mx_Batch_30_Tube_07</v>
      </c>
      <c r="B1033" s="70" t="str">
        <f>extraction!$D$28</f>
        <v>250109S07_Mx</v>
      </c>
      <c r="C1033" t="s">
        <v>734</v>
      </c>
      <c r="D1033" s="70" t="s">
        <v>84</v>
      </c>
      <c r="E1033" s="70" t="s">
        <v>78</v>
      </c>
      <c r="F1033" s="70" t="str">
        <f t="shared" si="23"/>
        <v>250109S07_Mx_area_2_Ala</v>
      </c>
      <c r="G1033" s="123" t="s">
        <v>884</v>
      </c>
      <c r="H1033" s="70">
        <v>2</v>
      </c>
      <c r="I1033" s="121">
        <v>7.4710000000000001</v>
      </c>
      <c r="K1033" s="70" t="s">
        <v>736</v>
      </c>
      <c r="R1033" t="s">
        <v>849</v>
      </c>
      <c r="S1033" t="s">
        <v>71</v>
      </c>
    </row>
    <row r="1034" spans="1:19" x14ac:dyDescent="0.25">
      <c r="A1034" s="70" t="str">
        <f>extraction!$C$28</f>
        <v>250109S07_Mx_Batch_30_Tube_07</v>
      </c>
      <c r="B1034" s="70" t="str">
        <f>extraction!$D$28</f>
        <v>250109S07_Mx</v>
      </c>
      <c r="C1034" t="s">
        <v>738</v>
      </c>
      <c r="D1034" s="70" t="s">
        <v>85</v>
      </c>
      <c r="E1034" s="70" t="s">
        <v>78</v>
      </c>
      <c r="F1034" s="70" t="str">
        <f t="shared" si="23"/>
        <v>250109S07_Mx_area_2_Asp</v>
      </c>
      <c r="G1034" s="123" t="s">
        <v>884</v>
      </c>
      <c r="H1034" s="70">
        <v>2</v>
      </c>
      <c r="I1034" s="120">
        <v>13.86</v>
      </c>
      <c r="K1034" s="70" t="s">
        <v>736</v>
      </c>
      <c r="R1034" t="s">
        <v>849</v>
      </c>
      <c r="S1034" t="s">
        <v>71</v>
      </c>
    </row>
    <row r="1035" spans="1:19" x14ac:dyDescent="0.25">
      <c r="A1035" s="70" t="str">
        <f>extraction!$C$28</f>
        <v>250109S07_Mx_Batch_30_Tube_07</v>
      </c>
      <c r="B1035" s="70" t="str">
        <f>extraction!$D$28</f>
        <v>250109S07_Mx</v>
      </c>
      <c r="C1035" t="s">
        <v>851</v>
      </c>
      <c r="D1035" s="70" t="s">
        <v>86</v>
      </c>
      <c r="E1035" s="70" t="s">
        <v>78</v>
      </c>
      <c r="F1035" s="70" t="str">
        <f t="shared" si="23"/>
        <v>250109S07_Mx_area_2_Glu</v>
      </c>
      <c r="G1035" s="123" t="s">
        <v>884</v>
      </c>
      <c r="H1035" s="70">
        <v>2</v>
      </c>
      <c r="I1035" s="120">
        <v>16.562999999999999</v>
      </c>
      <c r="K1035" s="70" t="s">
        <v>736</v>
      </c>
      <c r="R1035" t="s">
        <v>849</v>
      </c>
      <c r="S1035" t="s">
        <v>71</v>
      </c>
    </row>
    <row r="1036" spans="1:19" x14ac:dyDescent="0.25">
      <c r="A1036" s="70" t="str">
        <f>extraction!$C$28</f>
        <v>250109S07_Mx_Batch_30_Tube_07</v>
      </c>
      <c r="B1036" s="70" t="str">
        <f>extraction!$D$28</f>
        <v>250109S07_Mx</v>
      </c>
      <c r="C1036" s="127" t="s">
        <v>155</v>
      </c>
      <c r="D1036" s="70" t="s">
        <v>87</v>
      </c>
      <c r="E1036" s="70" t="s">
        <v>78</v>
      </c>
      <c r="F1036" s="70" t="str">
        <f t="shared" si="23"/>
        <v>250109S07_Mx_area_2_Gly</v>
      </c>
      <c r="G1036" s="123" t="s">
        <v>884</v>
      </c>
      <c r="H1036" s="70">
        <v>2</v>
      </c>
      <c r="I1036" s="120">
        <v>13.109</v>
      </c>
      <c r="K1036" s="70" t="s">
        <v>736</v>
      </c>
      <c r="R1036" t="s">
        <v>849</v>
      </c>
      <c r="S1036" t="s">
        <v>71</v>
      </c>
    </row>
    <row r="1037" spans="1:19" x14ac:dyDescent="0.25">
      <c r="A1037" s="70" t="str">
        <f>extraction!$C$28</f>
        <v>250109S07_Mx_Batch_30_Tube_07</v>
      </c>
      <c r="B1037" s="70" t="str">
        <f>extraction!$D$28</f>
        <v>250109S07_Mx</v>
      </c>
      <c r="C1037" t="s">
        <v>739</v>
      </c>
      <c r="D1037" s="70" t="s">
        <v>850</v>
      </c>
      <c r="E1037" s="70" t="s">
        <v>78</v>
      </c>
      <c r="F1037" s="70" t="str">
        <f t="shared" si="23"/>
        <v>250109S07_Mx_area_2_Ile</v>
      </c>
      <c r="G1037" s="123" t="s">
        <v>884</v>
      </c>
      <c r="H1037" s="70">
        <v>2</v>
      </c>
      <c r="I1037" s="120">
        <v>2.0299999999999998</v>
      </c>
      <c r="K1037" s="70" t="s">
        <v>736</v>
      </c>
      <c r="R1037" t="s">
        <v>849</v>
      </c>
      <c r="S1037" t="s">
        <v>71</v>
      </c>
    </row>
    <row r="1038" spans="1:19" x14ac:dyDescent="0.25">
      <c r="A1038" s="70" t="str">
        <f>extraction!$C$28</f>
        <v>250109S07_Mx_Batch_30_Tube_07</v>
      </c>
      <c r="B1038" s="70" t="str">
        <f>extraction!$D$28</f>
        <v>250109S07_Mx</v>
      </c>
      <c r="C1038" t="s">
        <v>740</v>
      </c>
      <c r="D1038" s="70" t="s">
        <v>88</v>
      </c>
      <c r="E1038" s="70" t="s">
        <v>78</v>
      </c>
      <c r="F1038" s="70" t="str">
        <f t="shared" si="23"/>
        <v>250109S07_Mx_area_2_Leu</v>
      </c>
      <c r="G1038" s="123" t="s">
        <v>884</v>
      </c>
      <c r="H1038" s="70">
        <v>2</v>
      </c>
      <c r="I1038" s="120">
        <v>7.101</v>
      </c>
      <c r="K1038" s="70" t="s">
        <v>736</v>
      </c>
      <c r="R1038" t="s">
        <v>849</v>
      </c>
      <c r="S1038" t="s">
        <v>71</v>
      </c>
    </row>
    <row r="1039" spans="1:19" x14ac:dyDescent="0.25">
      <c r="A1039" s="70" t="str">
        <f>extraction!$C$28</f>
        <v>250109S07_Mx_Batch_30_Tube_07</v>
      </c>
      <c r="B1039" s="70" t="str">
        <f>extraction!$D$28</f>
        <v>250109S07_Mx</v>
      </c>
      <c r="C1039" t="s">
        <v>741</v>
      </c>
      <c r="D1039" s="70" t="s">
        <v>89</v>
      </c>
      <c r="E1039" s="70" t="s">
        <v>78</v>
      </c>
      <c r="F1039" s="70" t="str">
        <f t="shared" si="23"/>
        <v>250109S07_Mx_area_2_Lys</v>
      </c>
      <c r="G1039" s="123" t="s">
        <v>884</v>
      </c>
      <c r="H1039" s="70">
        <v>2</v>
      </c>
      <c r="I1039" s="120">
        <v>10.734999999999999</v>
      </c>
      <c r="K1039" s="70" t="s">
        <v>736</v>
      </c>
      <c r="R1039" t="s">
        <v>849</v>
      </c>
      <c r="S1039" t="s">
        <v>71</v>
      </c>
    </row>
    <row r="1040" spans="1:19" x14ac:dyDescent="0.25">
      <c r="A1040" s="70" t="str">
        <f>extraction!$C$28</f>
        <v>250109S07_Mx_Batch_30_Tube_07</v>
      </c>
      <c r="B1040" s="70" t="str">
        <f>extraction!$D$28</f>
        <v>250109S07_Mx</v>
      </c>
      <c r="C1040" t="s">
        <v>742</v>
      </c>
      <c r="D1040" s="70" t="s">
        <v>852</v>
      </c>
      <c r="E1040" s="70" t="s">
        <v>78</v>
      </c>
      <c r="F1040" s="70" t="str">
        <f t="shared" si="23"/>
        <v>250109S07_Mx_area_2_NLeu</v>
      </c>
      <c r="G1040" s="123" t="s">
        <v>884</v>
      </c>
      <c r="H1040" s="70">
        <v>2</v>
      </c>
      <c r="I1040" s="120">
        <v>53.384</v>
      </c>
      <c r="K1040" s="70" t="s">
        <v>736</v>
      </c>
      <c r="R1040" t="s">
        <v>849</v>
      </c>
      <c r="S1040" t="s">
        <v>71</v>
      </c>
    </row>
    <row r="1041" spans="1:19" x14ac:dyDescent="0.25">
      <c r="A1041" s="70" t="str">
        <f>extraction!$C$28</f>
        <v>250109S07_Mx_Batch_30_Tube_07</v>
      </c>
      <c r="B1041" s="70" t="str">
        <f>extraction!$D$28</f>
        <v>250109S07_Mx</v>
      </c>
      <c r="C1041" t="s">
        <v>743</v>
      </c>
      <c r="D1041" s="70" t="s">
        <v>90</v>
      </c>
      <c r="E1041" s="70" t="s">
        <v>78</v>
      </c>
      <c r="F1041" s="70" t="str">
        <f t="shared" si="23"/>
        <v>250109S07_Mx_area_2_Phe</v>
      </c>
      <c r="G1041" s="123" t="s">
        <v>884</v>
      </c>
      <c r="H1041" s="70">
        <v>2</v>
      </c>
      <c r="I1041" s="120">
        <v>3.05</v>
      </c>
      <c r="K1041" s="70" t="s">
        <v>736</v>
      </c>
      <c r="R1041" t="s">
        <v>849</v>
      </c>
      <c r="S1041" t="s">
        <v>71</v>
      </c>
    </row>
    <row r="1042" spans="1:19" x14ac:dyDescent="0.25">
      <c r="A1042" s="70" t="str">
        <f>extraction!$C$28</f>
        <v>250109S07_Mx_Batch_30_Tube_07</v>
      </c>
      <c r="B1042" s="70" t="str">
        <f>extraction!$D$28</f>
        <v>250109S07_Mx</v>
      </c>
      <c r="C1042" t="s">
        <v>744</v>
      </c>
      <c r="D1042" s="70" t="s">
        <v>91</v>
      </c>
      <c r="E1042" s="70" t="s">
        <v>78</v>
      </c>
      <c r="F1042" s="70" t="str">
        <f t="shared" si="23"/>
        <v>250109S07_Mx_area_2_Pro</v>
      </c>
      <c r="G1042" s="123" t="s">
        <v>884</v>
      </c>
      <c r="H1042" s="70">
        <v>2</v>
      </c>
      <c r="I1042" s="120">
        <v>8.5109999999999992</v>
      </c>
      <c r="K1042" s="70" t="s">
        <v>736</v>
      </c>
      <c r="R1042" t="s">
        <v>849</v>
      </c>
      <c r="S1042" t="s">
        <v>71</v>
      </c>
    </row>
    <row r="1043" spans="1:19" x14ac:dyDescent="0.25">
      <c r="A1043" s="70" t="str">
        <f>extraction!$C$28</f>
        <v>250109S07_Mx_Batch_30_Tube_07</v>
      </c>
      <c r="B1043" s="70" t="str">
        <f>extraction!$D$28</f>
        <v>250109S07_Mx</v>
      </c>
      <c r="C1043" t="s">
        <v>745</v>
      </c>
      <c r="D1043" s="70" t="s">
        <v>92</v>
      </c>
      <c r="E1043" s="70" t="s">
        <v>78</v>
      </c>
      <c r="F1043" s="70" t="str">
        <f t="shared" si="23"/>
        <v>250109S07_Mx_area_2_Ser</v>
      </c>
      <c r="G1043" s="123" t="s">
        <v>884</v>
      </c>
      <c r="H1043" s="70">
        <v>2</v>
      </c>
      <c r="I1043" s="120">
        <v>4.0620000000000003</v>
      </c>
      <c r="K1043" s="70" t="s">
        <v>736</v>
      </c>
      <c r="R1043" t="s">
        <v>849</v>
      </c>
      <c r="S1043" t="s">
        <v>71</v>
      </c>
    </row>
    <row r="1044" spans="1:19" x14ac:dyDescent="0.25">
      <c r="A1044" s="70" t="str">
        <f>extraction!$C$28</f>
        <v>250109S07_Mx_Batch_30_Tube_07</v>
      </c>
      <c r="B1044" s="70" t="str">
        <f>extraction!$D$28</f>
        <v>250109S07_Mx</v>
      </c>
      <c r="C1044" t="s">
        <v>746</v>
      </c>
      <c r="D1044" s="70" t="s">
        <v>93</v>
      </c>
      <c r="E1044" s="70" t="s">
        <v>78</v>
      </c>
      <c r="F1044" s="70" t="str">
        <f t="shared" si="23"/>
        <v>250109S07_Mx_area_2_Thr</v>
      </c>
      <c r="G1044" s="123" t="s">
        <v>884</v>
      </c>
      <c r="H1044" s="70">
        <v>2</v>
      </c>
      <c r="I1044" s="120">
        <v>4.4509999999999996</v>
      </c>
      <c r="K1044" s="70" t="s">
        <v>736</v>
      </c>
      <c r="R1044" t="s">
        <v>849</v>
      </c>
      <c r="S1044" t="s">
        <v>71</v>
      </c>
    </row>
    <row r="1045" spans="1:19" x14ac:dyDescent="0.25">
      <c r="A1045" s="70" t="str">
        <f>extraction!$C$28</f>
        <v>250109S07_Mx_Batch_30_Tube_07</v>
      </c>
      <c r="B1045" s="70" t="str">
        <f>extraction!$D$28</f>
        <v>250109S07_Mx</v>
      </c>
      <c r="C1045" t="s">
        <v>747</v>
      </c>
      <c r="D1045" s="70" t="s">
        <v>94</v>
      </c>
      <c r="E1045" s="70" t="s">
        <v>78</v>
      </c>
      <c r="F1045" s="70" t="str">
        <f t="shared" si="23"/>
        <v>250109S07_Mx_area_2_Tyr</v>
      </c>
      <c r="G1045" s="123" t="s">
        <v>884</v>
      </c>
      <c r="H1045" s="70">
        <v>2</v>
      </c>
      <c r="I1045" s="120"/>
      <c r="K1045" s="70" t="s">
        <v>736</v>
      </c>
      <c r="R1045" t="s">
        <v>849</v>
      </c>
      <c r="S1045" t="s">
        <v>71</v>
      </c>
    </row>
    <row r="1046" spans="1:19" x14ac:dyDescent="0.25">
      <c r="A1046" s="70" t="str">
        <f>extraction!$C$28</f>
        <v>250109S07_Mx_Batch_30_Tube_07</v>
      </c>
      <c r="B1046" s="70" t="str">
        <f>extraction!$D$28</f>
        <v>250109S07_Mx</v>
      </c>
      <c r="C1046" t="s">
        <v>774</v>
      </c>
      <c r="D1046" s="70" t="s">
        <v>95</v>
      </c>
      <c r="E1046" s="70" t="s">
        <v>78</v>
      </c>
      <c r="F1046" s="70" t="str">
        <f t="shared" si="23"/>
        <v>250109S07_Mx_area_2_Val</v>
      </c>
      <c r="G1046" s="123" t="s">
        <v>884</v>
      </c>
      <c r="H1046" s="70">
        <v>2</v>
      </c>
      <c r="I1046" s="120">
        <v>3.9950000000000001</v>
      </c>
      <c r="K1046" s="70" t="s">
        <v>736</v>
      </c>
      <c r="R1046" t="s">
        <v>849</v>
      </c>
      <c r="S1046" t="s">
        <v>71</v>
      </c>
    </row>
    <row r="1047" spans="1:19" x14ac:dyDescent="0.25">
      <c r="C1047"/>
      <c r="G1047" s="125"/>
      <c r="I1047" s="122"/>
    </row>
    <row r="1048" spans="1:19" x14ac:dyDescent="0.25">
      <c r="A1048" s="70" t="str">
        <f>extraction!$C$29</f>
        <v>250109S08_Mx_Batch_30_Tube_08</v>
      </c>
      <c r="B1048" s="70" t="str">
        <f>extraction!$D$29</f>
        <v>250109S08_Mx</v>
      </c>
      <c r="C1048" t="s">
        <v>734</v>
      </c>
      <c r="D1048" s="70" t="s">
        <v>84</v>
      </c>
      <c r="E1048" s="70" t="s">
        <v>77</v>
      </c>
      <c r="F1048" s="70" t="str">
        <f t="shared" si="23"/>
        <v>250109S08_Mx_d15N_1_Ala</v>
      </c>
      <c r="G1048" s="124" t="s">
        <v>885</v>
      </c>
      <c r="H1048" s="70">
        <v>1</v>
      </c>
      <c r="I1048" s="118">
        <v>16.28</v>
      </c>
      <c r="J1048" s="70" t="s">
        <v>76</v>
      </c>
      <c r="K1048" s="70" t="s">
        <v>736</v>
      </c>
      <c r="R1048" t="s">
        <v>849</v>
      </c>
      <c r="S1048" t="s">
        <v>71</v>
      </c>
    </row>
    <row r="1049" spans="1:19" x14ac:dyDescent="0.25">
      <c r="A1049" s="70" t="str">
        <f>extraction!$C$29</f>
        <v>250109S08_Mx_Batch_30_Tube_08</v>
      </c>
      <c r="B1049" s="70" t="str">
        <f>extraction!$D$29</f>
        <v>250109S08_Mx</v>
      </c>
      <c r="C1049" t="s">
        <v>738</v>
      </c>
      <c r="D1049" s="70" t="s">
        <v>85</v>
      </c>
      <c r="E1049" s="70" t="s">
        <v>77</v>
      </c>
      <c r="F1049" s="70" t="str">
        <f t="shared" ref="F1049:F1075" si="24">B1049&amp;"_"&amp;LEFT(E1049,4)&amp;"_"&amp;H1049&amp;"_"&amp;D1049</f>
        <v>250109S08_Mx_d15N_1_Asp</v>
      </c>
      <c r="G1049" s="124" t="s">
        <v>885</v>
      </c>
      <c r="H1049" s="70">
        <v>1</v>
      </c>
      <c r="I1049" s="119">
        <v>14.22</v>
      </c>
      <c r="J1049" s="70" t="s">
        <v>76</v>
      </c>
      <c r="K1049" s="70" t="s">
        <v>736</v>
      </c>
      <c r="R1049" t="s">
        <v>849</v>
      </c>
      <c r="S1049" t="s">
        <v>71</v>
      </c>
    </row>
    <row r="1050" spans="1:19" x14ac:dyDescent="0.25">
      <c r="A1050" s="70" t="str">
        <f>extraction!$C$29</f>
        <v>250109S08_Mx_Batch_30_Tube_08</v>
      </c>
      <c r="B1050" s="70" t="str">
        <f>extraction!$D$29</f>
        <v>250109S08_Mx</v>
      </c>
      <c r="C1050" t="s">
        <v>851</v>
      </c>
      <c r="D1050" s="70" t="s">
        <v>86</v>
      </c>
      <c r="E1050" s="70" t="s">
        <v>77</v>
      </c>
      <c r="F1050" s="70" t="str">
        <f t="shared" si="24"/>
        <v>250109S08_Mx_d15N_1_Glu</v>
      </c>
      <c r="G1050" s="124" t="s">
        <v>885</v>
      </c>
      <c r="H1050" s="70">
        <v>1</v>
      </c>
      <c r="I1050" s="119">
        <v>16.899999999999999</v>
      </c>
      <c r="J1050" s="70" t="s">
        <v>76</v>
      </c>
      <c r="K1050" s="70" t="s">
        <v>736</v>
      </c>
      <c r="R1050" t="s">
        <v>849</v>
      </c>
      <c r="S1050" t="s">
        <v>71</v>
      </c>
    </row>
    <row r="1051" spans="1:19" x14ac:dyDescent="0.25">
      <c r="A1051" s="70" t="str">
        <f>extraction!$C$29</f>
        <v>250109S08_Mx_Batch_30_Tube_08</v>
      </c>
      <c r="B1051" s="70" t="str">
        <f>extraction!$D$29</f>
        <v>250109S08_Mx</v>
      </c>
      <c r="C1051" s="127" t="s">
        <v>155</v>
      </c>
      <c r="D1051" s="70" t="s">
        <v>87</v>
      </c>
      <c r="E1051" s="70" t="s">
        <v>77</v>
      </c>
      <c r="F1051" s="70" t="str">
        <f t="shared" si="24"/>
        <v>250109S08_Mx_d15N_1_Gly</v>
      </c>
      <c r="G1051" s="124" t="s">
        <v>885</v>
      </c>
      <c r="H1051" s="70">
        <v>1</v>
      </c>
      <c r="I1051" s="119">
        <v>11.4</v>
      </c>
      <c r="J1051" s="70" t="s">
        <v>76</v>
      </c>
      <c r="K1051" s="70" t="s">
        <v>736</v>
      </c>
      <c r="R1051" t="s">
        <v>849</v>
      </c>
      <c r="S1051" t="s">
        <v>71</v>
      </c>
    </row>
    <row r="1052" spans="1:19" x14ac:dyDescent="0.25">
      <c r="A1052" s="70" t="str">
        <f>extraction!$C$29</f>
        <v>250109S08_Mx_Batch_30_Tube_08</v>
      </c>
      <c r="B1052" s="70" t="str">
        <f>extraction!$D$29</f>
        <v>250109S08_Mx</v>
      </c>
      <c r="C1052" t="s">
        <v>739</v>
      </c>
      <c r="D1052" s="70" t="s">
        <v>850</v>
      </c>
      <c r="E1052" s="70" t="s">
        <v>77</v>
      </c>
      <c r="F1052" s="70" t="str">
        <f t="shared" si="24"/>
        <v>250109S08_Mx_d15N_1_Ile</v>
      </c>
      <c r="G1052" s="124" t="s">
        <v>885</v>
      </c>
      <c r="H1052" s="70">
        <v>1</v>
      </c>
      <c r="I1052" s="119">
        <v>16.43</v>
      </c>
      <c r="J1052" s="70" t="s">
        <v>76</v>
      </c>
      <c r="K1052" s="70" t="s">
        <v>736</v>
      </c>
      <c r="R1052" t="s">
        <v>849</v>
      </c>
      <c r="S1052" t="s">
        <v>71</v>
      </c>
    </row>
    <row r="1053" spans="1:19" x14ac:dyDescent="0.25">
      <c r="A1053" s="70" t="str">
        <f>extraction!$C$29</f>
        <v>250109S08_Mx_Batch_30_Tube_08</v>
      </c>
      <c r="B1053" s="70" t="str">
        <f>extraction!$D$29</f>
        <v>250109S08_Mx</v>
      </c>
      <c r="C1053" t="s">
        <v>740</v>
      </c>
      <c r="D1053" s="70" t="s">
        <v>88</v>
      </c>
      <c r="E1053" s="70" t="s">
        <v>77</v>
      </c>
      <c r="F1053" s="70" t="str">
        <f t="shared" si="24"/>
        <v>250109S08_Mx_d15N_1_Leu</v>
      </c>
      <c r="G1053" s="124" t="s">
        <v>885</v>
      </c>
      <c r="H1053" s="70">
        <v>1</v>
      </c>
      <c r="I1053" s="119">
        <v>13.62</v>
      </c>
      <c r="J1053" s="70" t="s">
        <v>76</v>
      </c>
      <c r="K1053" s="70" t="s">
        <v>736</v>
      </c>
      <c r="R1053" t="s">
        <v>849</v>
      </c>
      <c r="S1053" t="s">
        <v>71</v>
      </c>
    </row>
    <row r="1054" spans="1:19" x14ac:dyDescent="0.25">
      <c r="A1054" s="70" t="str">
        <f>extraction!$C$29</f>
        <v>250109S08_Mx_Batch_30_Tube_08</v>
      </c>
      <c r="B1054" s="70" t="str">
        <f>extraction!$D$29</f>
        <v>250109S08_Mx</v>
      </c>
      <c r="C1054" t="s">
        <v>741</v>
      </c>
      <c r="D1054" s="70" t="s">
        <v>89</v>
      </c>
      <c r="E1054" s="70" t="s">
        <v>77</v>
      </c>
      <c r="F1054" s="70" t="str">
        <f t="shared" si="24"/>
        <v>250109S08_Mx_d15N_1_Lys</v>
      </c>
      <c r="G1054" s="124" t="s">
        <v>885</v>
      </c>
      <c r="H1054" s="70">
        <v>1</v>
      </c>
      <c r="I1054" s="119">
        <v>8.74</v>
      </c>
      <c r="J1054" s="70" t="s">
        <v>76</v>
      </c>
      <c r="K1054" s="70" t="s">
        <v>736</v>
      </c>
      <c r="R1054" t="s">
        <v>849</v>
      </c>
      <c r="S1054" t="s">
        <v>71</v>
      </c>
    </row>
    <row r="1055" spans="1:19" x14ac:dyDescent="0.25">
      <c r="A1055" s="70" t="str">
        <f>extraction!$C$29</f>
        <v>250109S08_Mx_Batch_30_Tube_08</v>
      </c>
      <c r="B1055" s="70" t="str">
        <f>extraction!$D$29</f>
        <v>250109S08_Mx</v>
      </c>
      <c r="C1055" t="s">
        <v>742</v>
      </c>
      <c r="D1055" s="70" t="s">
        <v>852</v>
      </c>
      <c r="E1055" s="70" t="s">
        <v>77</v>
      </c>
      <c r="F1055" s="70" t="str">
        <f t="shared" si="24"/>
        <v>250109S08_Mx_d15N_1_NLeu</v>
      </c>
      <c r="G1055" s="124" t="s">
        <v>885</v>
      </c>
      <c r="H1055" s="70">
        <v>1</v>
      </c>
      <c r="I1055" s="119">
        <v>-1.78</v>
      </c>
      <c r="J1055" s="70" t="s">
        <v>76</v>
      </c>
      <c r="K1055" s="70" t="s">
        <v>736</v>
      </c>
      <c r="R1055" t="s">
        <v>849</v>
      </c>
      <c r="S1055" t="s">
        <v>71</v>
      </c>
    </row>
    <row r="1056" spans="1:19" x14ac:dyDescent="0.25">
      <c r="A1056" s="70" t="str">
        <f>extraction!$C$29</f>
        <v>250109S08_Mx_Batch_30_Tube_08</v>
      </c>
      <c r="B1056" s="70" t="str">
        <f>extraction!$D$29</f>
        <v>250109S08_Mx</v>
      </c>
      <c r="C1056" t="s">
        <v>743</v>
      </c>
      <c r="D1056" s="70" t="s">
        <v>90</v>
      </c>
      <c r="E1056" s="70" t="s">
        <v>77</v>
      </c>
      <c r="F1056" s="70" t="str">
        <f t="shared" si="24"/>
        <v>250109S08_Mx_d15N_1_Phe</v>
      </c>
      <c r="G1056" s="124" t="s">
        <v>885</v>
      </c>
      <c r="H1056" s="70">
        <v>1</v>
      </c>
      <c r="I1056" s="119">
        <v>7.65</v>
      </c>
      <c r="J1056" s="70" t="s">
        <v>76</v>
      </c>
      <c r="K1056" s="70" t="s">
        <v>736</v>
      </c>
      <c r="R1056" t="s">
        <v>849</v>
      </c>
      <c r="S1056" t="s">
        <v>71</v>
      </c>
    </row>
    <row r="1057" spans="1:19" x14ac:dyDescent="0.25">
      <c r="A1057" s="70" t="str">
        <f>extraction!$C$29</f>
        <v>250109S08_Mx_Batch_30_Tube_08</v>
      </c>
      <c r="B1057" s="70" t="str">
        <f>extraction!$D$29</f>
        <v>250109S08_Mx</v>
      </c>
      <c r="C1057" t="s">
        <v>744</v>
      </c>
      <c r="D1057" s="70" t="s">
        <v>91</v>
      </c>
      <c r="E1057" s="70" t="s">
        <v>77</v>
      </c>
      <c r="F1057" s="70" t="str">
        <f t="shared" si="24"/>
        <v>250109S08_Mx_d15N_1_Pro</v>
      </c>
      <c r="G1057" s="124" t="s">
        <v>885</v>
      </c>
      <c r="H1057" s="70">
        <v>1</v>
      </c>
      <c r="I1057" s="119">
        <v>16.239999999999998</v>
      </c>
      <c r="J1057" s="70" t="s">
        <v>76</v>
      </c>
      <c r="K1057" s="70" t="s">
        <v>736</v>
      </c>
      <c r="R1057" t="s">
        <v>849</v>
      </c>
      <c r="S1057" t="s">
        <v>71</v>
      </c>
    </row>
    <row r="1058" spans="1:19" x14ac:dyDescent="0.25">
      <c r="A1058" s="70" t="str">
        <f>extraction!$C$29</f>
        <v>250109S08_Mx_Batch_30_Tube_08</v>
      </c>
      <c r="B1058" s="70" t="str">
        <f>extraction!$D$29</f>
        <v>250109S08_Mx</v>
      </c>
      <c r="C1058" t="s">
        <v>745</v>
      </c>
      <c r="D1058" s="70" t="s">
        <v>92</v>
      </c>
      <c r="E1058" s="70" t="s">
        <v>77</v>
      </c>
      <c r="F1058" s="70" t="str">
        <f t="shared" si="24"/>
        <v>250109S08_Mx_d15N_1_Ser</v>
      </c>
      <c r="G1058" s="124" t="s">
        <v>885</v>
      </c>
      <c r="H1058" s="70">
        <v>1</v>
      </c>
      <c r="I1058" s="119">
        <v>10.91</v>
      </c>
      <c r="J1058" s="70" t="s">
        <v>76</v>
      </c>
      <c r="K1058" s="70" t="s">
        <v>736</v>
      </c>
      <c r="R1058" t="s">
        <v>849</v>
      </c>
      <c r="S1058" t="s">
        <v>71</v>
      </c>
    </row>
    <row r="1059" spans="1:19" x14ac:dyDescent="0.25">
      <c r="A1059" s="70" t="str">
        <f>extraction!$C$29</f>
        <v>250109S08_Mx_Batch_30_Tube_08</v>
      </c>
      <c r="B1059" s="70" t="str">
        <f>extraction!$D$29</f>
        <v>250109S08_Mx</v>
      </c>
      <c r="C1059" t="s">
        <v>746</v>
      </c>
      <c r="D1059" s="70" t="s">
        <v>93</v>
      </c>
      <c r="E1059" s="70" t="s">
        <v>77</v>
      </c>
      <c r="F1059" s="70" t="str">
        <f t="shared" si="24"/>
        <v>250109S08_Mx_d15N_1_Thr</v>
      </c>
      <c r="G1059" s="124" t="s">
        <v>885</v>
      </c>
      <c r="H1059" s="70">
        <v>1</v>
      </c>
      <c r="I1059" s="119">
        <v>-1.3</v>
      </c>
      <c r="J1059" s="70" t="s">
        <v>76</v>
      </c>
      <c r="K1059" s="70" t="s">
        <v>736</v>
      </c>
      <c r="R1059" t="s">
        <v>849</v>
      </c>
      <c r="S1059" t="s">
        <v>71</v>
      </c>
    </row>
    <row r="1060" spans="1:19" x14ac:dyDescent="0.25">
      <c r="A1060" s="70" t="str">
        <f>extraction!$C$29</f>
        <v>250109S08_Mx_Batch_30_Tube_08</v>
      </c>
      <c r="B1060" s="70" t="str">
        <f>extraction!$D$29</f>
        <v>250109S08_Mx</v>
      </c>
      <c r="C1060" t="s">
        <v>747</v>
      </c>
      <c r="D1060" s="70" t="s">
        <v>94</v>
      </c>
      <c r="E1060" s="70" t="s">
        <v>77</v>
      </c>
      <c r="F1060" s="70" t="str">
        <f t="shared" si="24"/>
        <v>250109S08_Mx_d15N_1_Tyr</v>
      </c>
      <c r="G1060" s="124" t="s">
        <v>885</v>
      </c>
      <c r="H1060" s="70">
        <v>1</v>
      </c>
      <c r="I1060" s="119"/>
      <c r="J1060" s="70" t="s">
        <v>76</v>
      </c>
      <c r="K1060" s="70" t="s">
        <v>736</v>
      </c>
      <c r="R1060" t="s">
        <v>849</v>
      </c>
      <c r="S1060" t="s">
        <v>71</v>
      </c>
    </row>
    <row r="1061" spans="1:19" x14ac:dyDescent="0.25">
      <c r="A1061" s="70" t="str">
        <f>extraction!$C$29</f>
        <v>250109S08_Mx_Batch_30_Tube_08</v>
      </c>
      <c r="B1061" s="70" t="str">
        <f>extraction!$D$29</f>
        <v>250109S08_Mx</v>
      </c>
      <c r="C1061" t="s">
        <v>774</v>
      </c>
      <c r="D1061" s="70" t="s">
        <v>95</v>
      </c>
      <c r="E1061" s="70" t="s">
        <v>77</v>
      </c>
      <c r="F1061" s="70" t="str">
        <f t="shared" si="24"/>
        <v>250109S08_Mx_d15N_1_Val</v>
      </c>
      <c r="G1061" s="124" t="s">
        <v>885</v>
      </c>
      <c r="H1061" s="70">
        <v>1</v>
      </c>
      <c r="I1061" s="119"/>
      <c r="J1061" s="70" t="s">
        <v>76</v>
      </c>
      <c r="K1061" s="70" t="s">
        <v>736</v>
      </c>
      <c r="R1061" t="s">
        <v>849</v>
      </c>
      <c r="S1061" t="s">
        <v>71</v>
      </c>
    </row>
    <row r="1062" spans="1:19" x14ac:dyDescent="0.25">
      <c r="A1062" s="70" t="str">
        <f>extraction!$C$29</f>
        <v>250109S08_Mx_Batch_30_Tube_08</v>
      </c>
      <c r="B1062" s="70" t="str">
        <f>extraction!$D$29</f>
        <v>250109S08_Mx</v>
      </c>
      <c r="C1062" t="s">
        <v>734</v>
      </c>
      <c r="D1062" s="70" t="s">
        <v>84</v>
      </c>
      <c r="E1062" s="70" t="s">
        <v>78</v>
      </c>
      <c r="F1062" s="70" t="str">
        <f t="shared" si="24"/>
        <v>250109S08_Mx_area_1_Ala</v>
      </c>
      <c r="G1062" s="124" t="s">
        <v>885</v>
      </c>
      <c r="H1062" s="70">
        <v>1</v>
      </c>
      <c r="I1062" s="118">
        <v>4.3440000000000003</v>
      </c>
      <c r="K1062" s="70" t="s">
        <v>736</v>
      </c>
      <c r="R1062" t="s">
        <v>849</v>
      </c>
      <c r="S1062" t="s">
        <v>71</v>
      </c>
    </row>
    <row r="1063" spans="1:19" x14ac:dyDescent="0.25">
      <c r="A1063" s="70" t="str">
        <f>extraction!$C$29</f>
        <v>250109S08_Mx_Batch_30_Tube_08</v>
      </c>
      <c r="B1063" s="70" t="str">
        <f>extraction!$D$29</f>
        <v>250109S08_Mx</v>
      </c>
      <c r="C1063" t="s">
        <v>738</v>
      </c>
      <c r="D1063" s="70" t="s">
        <v>85</v>
      </c>
      <c r="E1063" s="70" t="s">
        <v>78</v>
      </c>
      <c r="F1063" s="70" t="str">
        <f t="shared" si="24"/>
        <v>250109S08_Mx_area_1_Asp</v>
      </c>
      <c r="G1063" s="124" t="s">
        <v>885</v>
      </c>
      <c r="H1063" s="70">
        <v>1</v>
      </c>
      <c r="I1063" s="119">
        <v>11.442</v>
      </c>
      <c r="K1063" s="70" t="s">
        <v>736</v>
      </c>
      <c r="R1063" t="s">
        <v>849</v>
      </c>
      <c r="S1063" t="s">
        <v>71</v>
      </c>
    </row>
    <row r="1064" spans="1:19" x14ac:dyDescent="0.25">
      <c r="A1064" s="70" t="str">
        <f>extraction!$C$29</f>
        <v>250109S08_Mx_Batch_30_Tube_08</v>
      </c>
      <c r="B1064" s="70" t="str">
        <f>extraction!$D$29</f>
        <v>250109S08_Mx</v>
      </c>
      <c r="C1064" t="s">
        <v>851</v>
      </c>
      <c r="D1064" s="70" t="s">
        <v>86</v>
      </c>
      <c r="E1064" s="70" t="s">
        <v>78</v>
      </c>
      <c r="F1064" s="70" t="str">
        <f t="shared" si="24"/>
        <v>250109S08_Mx_area_1_Glu</v>
      </c>
      <c r="G1064" s="124" t="s">
        <v>885</v>
      </c>
      <c r="H1064" s="70">
        <v>1</v>
      </c>
      <c r="I1064" s="119">
        <v>13.461</v>
      </c>
      <c r="K1064" s="70" t="s">
        <v>736</v>
      </c>
      <c r="R1064" t="s">
        <v>849</v>
      </c>
      <c r="S1064" t="s">
        <v>71</v>
      </c>
    </row>
    <row r="1065" spans="1:19" x14ac:dyDescent="0.25">
      <c r="A1065" s="70" t="str">
        <f>extraction!$C$29</f>
        <v>250109S08_Mx_Batch_30_Tube_08</v>
      </c>
      <c r="B1065" s="70" t="str">
        <f>extraction!$D$29</f>
        <v>250109S08_Mx</v>
      </c>
      <c r="C1065" s="127" t="s">
        <v>155</v>
      </c>
      <c r="D1065" s="70" t="s">
        <v>87</v>
      </c>
      <c r="E1065" s="70" t="s">
        <v>78</v>
      </c>
      <c r="F1065" s="70" t="str">
        <f t="shared" si="24"/>
        <v>250109S08_Mx_area_1_Gly</v>
      </c>
      <c r="G1065" s="124" t="s">
        <v>885</v>
      </c>
      <c r="H1065" s="70">
        <v>1</v>
      </c>
      <c r="I1065" s="119">
        <v>9.3019999999999996</v>
      </c>
      <c r="K1065" s="70" t="s">
        <v>736</v>
      </c>
      <c r="R1065" t="s">
        <v>849</v>
      </c>
      <c r="S1065" t="s">
        <v>71</v>
      </c>
    </row>
    <row r="1066" spans="1:19" x14ac:dyDescent="0.25">
      <c r="A1066" s="70" t="str">
        <f>extraction!$C$29</f>
        <v>250109S08_Mx_Batch_30_Tube_08</v>
      </c>
      <c r="B1066" s="70" t="str">
        <f>extraction!$D$29</f>
        <v>250109S08_Mx</v>
      </c>
      <c r="C1066" t="s">
        <v>739</v>
      </c>
      <c r="D1066" s="70" t="s">
        <v>850</v>
      </c>
      <c r="E1066" s="70" t="s">
        <v>78</v>
      </c>
      <c r="F1066" s="70" t="str">
        <f t="shared" si="24"/>
        <v>250109S08_Mx_area_1_Ile</v>
      </c>
      <c r="G1066" s="124" t="s">
        <v>885</v>
      </c>
      <c r="H1066" s="70">
        <v>1</v>
      </c>
      <c r="I1066" s="119">
        <v>3.2330000000000001</v>
      </c>
      <c r="K1066" s="70" t="s">
        <v>736</v>
      </c>
      <c r="R1066" t="s">
        <v>849</v>
      </c>
      <c r="S1066" t="s">
        <v>71</v>
      </c>
    </row>
    <row r="1067" spans="1:19" x14ac:dyDescent="0.25">
      <c r="A1067" s="70" t="str">
        <f>extraction!$C$29</f>
        <v>250109S08_Mx_Batch_30_Tube_08</v>
      </c>
      <c r="B1067" s="70" t="str">
        <f>extraction!$D$29</f>
        <v>250109S08_Mx</v>
      </c>
      <c r="C1067" t="s">
        <v>740</v>
      </c>
      <c r="D1067" s="70" t="s">
        <v>88</v>
      </c>
      <c r="E1067" s="70" t="s">
        <v>78</v>
      </c>
      <c r="F1067" s="70" t="str">
        <f t="shared" si="24"/>
        <v>250109S08_Mx_area_1_Leu</v>
      </c>
      <c r="G1067" s="124" t="s">
        <v>885</v>
      </c>
      <c r="H1067" s="70">
        <v>1</v>
      </c>
      <c r="I1067" s="119">
        <v>7.0949999999999998</v>
      </c>
      <c r="K1067" s="70" t="s">
        <v>736</v>
      </c>
      <c r="R1067" t="s">
        <v>849</v>
      </c>
      <c r="S1067" t="s">
        <v>71</v>
      </c>
    </row>
    <row r="1068" spans="1:19" x14ac:dyDescent="0.25">
      <c r="A1068" s="70" t="str">
        <f>extraction!$C$29</f>
        <v>250109S08_Mx_Batch_30_Tube_08</v>
      </c>
      <c r="B1068" s="70" t="str">
        <f>extraction!$D$29</f>
        <v>250109S08_Mx</v>
      </c>
      <c r="C1068" t="s">
        <v>741</v>
      </c>
      <c r="D1068" s="70" t="s">
        <v>89</v>
      </c>
      <c r="E1068" s="70" t="s">
        <v>78</v>
      </c>
      <c r="F1068" s="70" t="str">
        <f t="shared" si="24"/>
        <v>250109S08_Mx_area_1_Lys</v>
      </c>
      <c r="G1068" s="124" t="s">
        <v>885</v>
      </c>
      <c r="H1068" s="70">
        <v>1</v>
      </c>
      <c r="I1068" s="119">
        <v>9.0660000000000007</v>
      </c>
      <c r="K1068" s="70" t="s">
        <v>736</v>
      </c>
      <c r="R1068" t="s">
        <v>849</v>
      </c>
      <c r="S1068" t="s">
        <v>71</v>
      </c>
    </row>
    <row r="1069" spans="1:19" x14ac:dyDescent="0.25">
      <c r="A1069" s="70" t="str">
        <f>extraction!$C$29</f>
        <v>250109S08_Mx_Batch_30_Tube_08</v>
      </c>
      <c r="B1069" s="70" t="str">
        <f>extraction!$D$29</f>
        <v>250109S08_Mx</v>
      </c>
      <c r="C1069" t="s">
        <v>742</v>
      </c>
      <c r="D1069" s="70" t="s">
        <v>852</v>
      </c>
      <c r="E1069" s="70" t="s">
        <v>78</v>
      </c>
      <c r="F1069" s="70" t="str">
        <f t="shared" si="24"/>
        <v>250109S08_Mx_area_1_NLeu</v>
      </c>
      <c r="G1069" s="124" t="s">
        <v>885</v>
      </c>
      <c r="H1069" s="70">
        <v>1</v>
      </c>
      <c r="I1069" s="119">
        <v>45.996000000000002</v>
      </c>
      <c r="K1069" s="70" t="s">
        <v>736</v>
      </c>
      <c r="R1069" t="s">
        <v>849</v>
      </c>
      <c r="S1069" t="s">
        <v>71</v>
      </c>
    </row>
    <row r="1070" spans="1:19" x14ac:dyDescent="0.25">
      <c r="A1070" s="70" t="str">
        <f>extraction!$C$29</f>
        <v>250109S08_Mx_Batch_30_Tube_08</v>
      </c>
      <c r="B1070" s="70" t="str">
        <f>extraction!$D$29</f>
        <v>250109S08_Mx</v>
      </c>
      <c r="C1070" t="s">
        <v>743</v>
      </c>
      <c r="D1070" s="70" t="s">
        <v>90</v>
      </c>
      <c r="E1070" s="70" t="s">
        <v>78</v>
      </c>
      <c r="F1070" s="70" t="str">
        <f t="shared" si="24"/>
        <v>250109S08_Mx_area_1_Phe</v>
      </c>
      <c r="G1070" s="124" t="s">
        <v>885</v>
      </c>
      <c r="H1070" s="70">
        <v>1</v>
      </c>
      <c r="I1070" s="119">
        <v>2.8140000000000001</v>
      </c>
      <c r="K1070" s="70" t="s">
        <v>736</v>
      </c>
      <c r="R1070" t="s">
        <v>849</v>
      </c>
      <c r="S1070" t="s">
        <v>71</v>
      </c>
    </row>
    <row r="1071" spans="1:19" x14ac:dyDescent="0.25">
      <c r="A1071" s="70" t="str">
        <f>extraction!$C$29</f>
        <v>250109S08_Mx_Batch_30_Tube_08</v>
      </c>
      <c r="B1071" s="70" t="str">
        <f>extraction!$D$29</f>
        <v>250109S08_Mx</v>
      </c>
      <c r="C1071" t="s">
        <v>744</v>
      </c>
      <c r="D1071" s="70" t="s">
        <v>91</v>
      </c>
      <c r="E1071" s="70" t="s">
        <v>78</v>
      </c>
      <c r="F1071" s="70" t="str">
        <f t="shared" si="24"/>
        <v>250109S08_Mx_area_1_Pro</v>
      </c>
      <c r="G1071" s="124" t="s">
        <v>885</v>
      </c>
      <c r="H1071" s="70">
        <v>1</v>
      </c>
      <c r="I1071" s="119">
        <v>6.274</v>
      </c>
      <c r="K1071" s="70" t="s">
        <v>736</v>
      </c>
      <c r="R1071" t="s">
        <v>849</v>
      </c>
      <c r="S1071" t="s">
        <v>71</v>
      </c>
    </row>
    <row r="1072" spans="1:19" x14ac:dyDescent="0.25">
      <c r="A1072" s="70" t="str">
        <f>extraction!$C$29</f>
        <v>250109S08_Mx_Batch_30_Tube_08</v>
      </c>
      <c r="B1072" s="70" t="str">
        <f>extraction!$D$29</f>
        <v>250109S08_Mx</v>
      </c>
      <c r="C1072" t="s">
        <v>745</v>
      </c>
      <c r="D1072" s="70" t="s">
        <v>92</v>
      </c>
      <c r="E1072" s="70" t="s">
        <v>78</v>
      </c>
      <c r="F1072" s="70" t="str">
        <f t="shared" si="24"/>
        <v>250109S08_Mx_area_1_Ser</v>
      </c>
      <c r="G1072" s="124" t="s">
        <v>885</v>
      </c>
      <c r="H1072" s="70">
        <v>1</v>
      </c>
      <c r="I1072" s="119">
        <v>3.6120000000000001</v>
      </c>
      <c r="K1072" s="70" t="s">
        <v>736</v>
      </c>
      <c r="R1072" t="s">
        <v>849</v>
      </c>
      <c r="S1072" t="s">
        <v>71</v>
      </c>
    </row>
    <row r="1073" spans="1:19" x14ac:dyDescent="0.25">
      <c r="A1073" s="70" t="str">
        <f>extraction!$C$29</f>
        <v>250109S08_Mx_Batch_30_Tube_08</v>
      </c>
      <c r="B1073" s="70" t="str">
        <f>extraction!$D$29</f>
        <v>250109S08_Mx</v>
      </c>
      <c r="C1073" t="s">
        <v>746</v>
      </c>
      <c r="D1073" s="70" t="s">
        <v>93</v>
      </c>
      <c r="E1073" s="70" t="s">
        <v>78</v>
      </c>
      <c r="F1073" s="70" t="str">
        <f t="shared" si="24"/>
        <v>250109S08_Mx_area_1_Thr</v>
      </c>
      <c r="G1073" s="124" t="s">
        <v>885</v>
      </c>
      <c r="H1073" s="70">
        <v>1</v>
      </c>
      <c r="I1073" s="119">
        <v>3.94</v>
      </c>
      <c r="K1073" s="70" t="s">
        <v>736</v>
      </c>
      <c r="R1073" t="s">
        <v>849</v>
      </c>
      <c r="S1073" t="s">
        <v>71</v>
      </c>
    </row>
    <row r="1074" spans="1:19" x14ac:dyDescent="0.25">
      <c r="A1074" s="70" t="str">
        <f>extraction!$C$29</f>
        <v>250109S08_Mx_Batch_30_Tube_08</v>
      </c>
      <c r="B1074" s="70" t="str">
        <f>extraction!$D$29</f>
        <v>250109S08_Mx</v>
      </c>
      <c r="C1074" t="s">
        <v>747</v>
      </c>
      <c r="D1074" s="70" t="s">
        <v>94</v>
      </c>
      <c r="E1074" s="70" t="s">
        <v>78</v>
      </c>
      <c r="F1074" s="70" t="str">
        <f t="shared" si="24"/>
        <v>250109S08_Mx_area_1_Tyr</v>
      </c>
      <c r="G1074" s="124" t="s">
        <v>885</v>
      </c>
      <c r="H1074" s="70">
        <v>1</v>
      </c>
      <c r="I1074" s="119"/>
      <c r="K1074" s="70" t="s">
        <v>736</v>
      </c>
      <c r="R1074" t="s">
        <v>849</v>
      </c>
      <c r="S1074" t="s">
        <v>71</v>
      </c>
    </row>
    <row r="1075" spans="1:19" x14ac:dyDescent="0.25">
      <c r="A1075" s="70" t="str">
        <f>extraction!$C$29</f>
        <v>250109S08_Mx_Batch_30_Tube_08</v>
      </c>
      <c r="B1075" s="70" t="str">
        <f>extraction!$D$29</f>
        <v>250109S08_Mx</v>
      </c>
      <c r="C1075" t="s">
        <v>774</v>
      </c>
      <c r="D1075" s="70" t="s">
        <v>95</v>
      </c>
      <c r="E1075" s="70" t="s">
        <v>78</v>
      </c>
      <c r="F1075" s="70" t="str">
        <f t="shared" si="24"/>
        <v>250109S08_Mx_area_1_Val</v>
      </c>
      <c r="G1075" s="124" t="s">
        <v>885</v>
      </c>
      <c r="H1075" s="70">
        <v>1</v>
      </c>
      <c r="I1075" s="119"/>
      <c r="K1075" s="70" t="s">
        <v>736</v>
      </c>
      <c r="R1075" t="s">
        <v>849</v>
      </c>
      <c r="S1075" t="s">
        <v>71</v>
      </c>
    </row>
    <row r="1077" spans="1:19" x14ac:dyDescent="0.25">
      <c r="A1077" s="70" t="str">
        <f>extraction!$C$29</f>
        <v>250109S08_Mx_Batch_30_Tube_08</v>
      </c>
      <c r="B1077" s="70" t="str">
        <f>extraction!$D$29</f>
        <v>250109S08_Mx</v>
      </c>
      <c r="C1077" t="s">
        <v>734</v>
      </c>
      <c r="D1077" s="70" t="s">
        <v>84</v>
      </c>
      <c r="E1077" s="70" t="s">
        <v>77</v>
      </c>
      <c r="F1077" s="70" t="str">
        <f t="shared" ref="F1077:F1104" si="25">B1077&amp;"_"&amp;LEFT(E1077,4)&amp;"_"&amp;H1077&amp;"_"&amp;D1077</f>
        <v>250109S08_Mx_d15N_2_Ala</v>
      </c>
      <c r="G1077" s="123" t="s">
        <v>886</v>
      </c>
      <c r="H1077" s="70">
        <v>2</v>
      </c>
      <c r="I1077" s="121">
        <v>16.11</v>
      </c>
      <c r="J1077" s="70" t="s">
        <v>76</v>
      </c>
      <c r="K1077" s="70" t="s">
        <v>736</v>
      </c>
      <c r="R1077" t="s">
        <v>849</v>
      </c>
      <c r="S1077" t="s">
        <v>71</v>
      </c>
    </row>
    <row r="1078" spans="1:19" x14ac:dyDescent="0.25">
      <c r="A1078" s="70" t="str">
        <f>extraction!$C$29</f>
        <v>250109S08_Mx_Batch_30_Tube_08</v>
      </c>
      <c r="B1078" s="70" t="str">
        <f>extraction!$D$29</f>
        <v>250109S08_Mx</v>
      </c>
      <c r="C1078" t="s">
        <v>738</v>
      </c>
      <c r="D1078" s="70" t="s">
        <v>85</v>
      </c>
      <c r="E1078" s="70" t="s">
        <v>77</v>
      </c>
      <c r="F1078" s="70" t="str">
        <f t="shared" si="25"/>
        <v>250109S08_Mx_d15N_2_Asp</v>
      </c>
      <c r="G1078" s="123" t="s">
        <v>886</v>
      </c>
      <c r="H1078" s="70">
        <v>2</v>
      </c>
      <c r="I1078" s="120">
        <v>14.59</v>
      </c>
      <c r="J1078" s="70" t="s">
        <v>76</v>
      </c>
      <c r="K1078" s="70" t="s">
        <v>736</v>
      </c>
      <c r="R1078" t="s">
        <v>849</v>
      </c>
      <c r="S1078" t="s">
        <v>71</v>
      </c>
    </row>
    <row r="1079" spans="1:19" x14ac:dyDescent="0.25">
      <c r="A1079" s="70" t="str">
        <f>extraction!$C$29</f>
        <v>250109S08_Mx_Batch_30_Tube_08</v>
      </c>
      <c r="B1079" s="70" t="str">
        <f>extraction!$D$29</f>
        <v>250109S08_Mx</v>
      </c>
      <c r="C1079" t="s">
        <v>851</v>
      </c>
      <c r="D1079" s="70" t="s">
        <v>86</v>
      </c>
      <c r="E1079" s="70" t="s">
        <v>77</v>
      </c>
      <c r="F1079" s="70" t="str">
        <f t="shared" si="25"/>
        <v>250109S08_Mx_d15N_2_Glu</v>
      </c>
      <c r="G1079" s="123" t="s">
        <v>886</v>
      </c>
      <c r="H1079" s="70">
        <v>2</v>
      </c>
      <c r="I1079" s="120">
        <v>17.39</v>
      </c>
      <c r="J1079" s="70" t="s">
        <v>76</v>
      </c>
      <c r="K1079" s="70" t="s">
        <v>736</v>
      </c>
      <c r="R1079" t="s">
        <v>849</v>
      </c>
      <c r="S1079" t="s">
        <v>71</v>
      </c>
    </row>
    <row r="1080" spans="1:19" x14ac:dyDescent="0.25">
      <c r="A1080" s="70" t="str">
        <f>extraction!$C$29</f>
        <v>250109S08_Mx_Batch_30_Tube_08</v>
      </c>
      <c r="B1080" s="70" t="str">
        <f>extraction!$D$29</f>
        <v>250109S08_Mx</v>
      </c>
      <c r="C1080" s="127" t="s">
        <v>155</v>
      </c>
      <c r="D1080" s="70" t="s">
        <v>87</v>
      </c>
      <c r="E1080" s="70" t="s">
        <v>77</v>
      </c>
      <c r="F1080" s="70" t="str">
        <f t="shared" si="25"/>
        <v>250109S08_Mx_d15N_2_Gly</v>
      </c>
      <c r="G1080" s="123" t="s">
        <v>886</v>
      </c>
      <c r="H1080" s="70">
        <v>2</v>
      </c>
      <c r="I1080" s="120">
        <v>10.82</v>
      </c>
      <c r="J1080" s="70" t="s">
        <v>76</v>
      </c>
      <c r="K1080" s="70" t="s">
        <v>736</v>
      </c>
      <c r="R1080" t="s">
        <v>849</v>
      </c>
      <c r="S1080" t="s">
        <v>71</v>
      </c>
    </row>
    <row r="1081" spans="1:19" x14ac:dyDescent="0.25">
      <c r="A1081" s="70" t="str">
        <f>extraction!$C$29</f>
        <v>250109S08_Mx_Batch_30_Tube_08</v>
      </c>
      <c r="B1081" s="70" t="str">
        <f>extraction!$D$29</f>
        <v>250109S08_Mx</v>
      </c>
      <c r="C1081" t="s">
        <v>739</v>
      </c>
      <c r="D1081" s="70" t="s">
        <v>850</v>
      </c>
      <c r="E1081" s="70" t="s">
        <v>77</v>
      </c>
      <c r="F1081" s="70" t="str">
        <f t="shared" si="25"/>
        <v>250109S08_Mx_d15N_2_Ile</v>
      </c>
      <c r="G1081" s="123" t="s">
        <v>886</v>
      </c>
      <c r="H1081" s="70">
        <v>2</v>
      </c>
      <c r="I1081" s="120">
        <v>17.07</v>
      </c>
      <c r="J1081" s="70" t="s">
        <v>76</v>
      </c>
      <c r="K1081" s="70" t="s">
        <v>736</v>
      </c>
      <c r="R1081" t="s">
        <v>849</v>
      </c>
      <c r="S1081" t="s">
        <v>71</v>
      </c>
    </row>
    <row r="1082" spans="1:19" x14ac:dyDescent="0.25">
      <c r="A1082" s="70" t="str">
        <f>extraction!$C$29</f>
        <v>250109S08_Mx_Batch_30_Tube_08</v>
      </c>
      <c r="B1082" s="70" t="str">
        <f>extraction!$D$29</f>
        <v>250109S08_Mx</v>
      </c>
      <c r="C1082" t="s">
        <v>740</v>
      </c>
      <c r="D1082" s="70" t="s">
        <v>88</v>
      </c>
      <c r="E1082" s="70" t="s">
        <v>77</v>
      </c>
      <c r="F1082" s="70" t="str">
        <f t="shared" si="25"/>
        <v>250109S08_Mx_d15N_2_Leu</v>
      </c>
      <c r="G1082" s="123" t="s">
        <v>886</v>
      </c>
      <c r="H1082" s="70">
        <v>2</v>
      </c>
      <c r="I1082" s="120">
        <v>14.7</v>
      </c>
      <c r="J1082" s="70" t="s">
        <v>76</v>
      </c>
      <c r="K1082" s="70" t="s">
        <v>736</v>
      </c>
      <c r="R1082" t="s">
        <v>849</v>
      </c>
      <c r="S1082" t="s">
        <v>71</v>
      </c>
    </row>
    <row r="1083" spans="1:19" x14ac:dyDescent="0.25">
      <c r="A1083" s="70" t="str">
        <f>extraction!$C$29</f>
        <v>250109S08_Mx_Batch_30_Tube_08</v>
      </c>
      <c r="B1083" s="70" t="str">
        <f>extraction!$D$29</f>
        <v>250109S08_Mx</v>
      </c>
      <c r="C1083" t="s">
        <v>741</v>
      </c>
      <c r="D1083" s="70" t="s">
        <v>89</v>
      </c>
      <c r="E1083" s="70" t="s">
        <v>77</v>
      </c>
      <c r="F1083" s="70" t="str">
        <f t="shared" si="25"/>
        <v>250109S08_Mx_d15N_2_Lys</v>
      </c>
      <c r="G1083" s="123" t="s">
        <v>886</v>
      </c>
      <c r="H1083" s="70">
        <v>2</v>
      </c>
      <c r="I1083" s="120">
        <v>8.51</v>
      </c>
      <c r="J1083" s="70" t="s">
        <v>76</v>
      </c>
      <c r="K1083" s="70" t="s">
        <v>736</v>
      </c>
      <c r="R1083" t="s">
        <v>849</v>
      </c>
      <c r="S1083" t="s">
        <v>71</v>
      </c>
    </row>
    <row r="1084" spans="1:19" x14ac:dyDescent="0.25">
      <c r="A1084" s="70" t="str">
        <f>extraction!$C$29</f>
        <v>250109S08_Mx_Batch_30_Tube_08</v>
      </c>
      <c r="B1084" s="70" t="str">
        <f>extraction!$D$29</f>
        <v>250109S08_Mx</v>
      </c>
      <c r="C1084" t="s">
        <v>742</v>
      </c>
      <c r="D1084" s="70" t="s">
        <v>852</v>
      </c>
      <c r="E1084" s="70" t="s">
        <v>77</v>
      </c>
      <c r="F1084" s="70" t="str">
        <f t="shared" si="25"/>
        <v>250109S08_Mx_d15N_2_NLeu</v>
      </c>
      <c r="G1084" s="123" t="s">
        <v>886</v>
      </c>
      <c r="H1084" s="70">
        <v>2</v>
      </c>
      <c r="I1084" s="120">
        <v>1.18</v>
      </c>
      <c r="J1084" s="70" t="s">
        <v>76</v>
      </c>
      <c r="K1084" s="70" t="s">
        <v>736</v>
      </c>
      <c r="R1084" t="s">
        <v>849</v>
      </c>
      <c r="S1084" t="s">
        <v>71</v>
      </c>
    </row>
    <row r="1085" spans="1:19" x14ac:dyDescent="0.25">
      <c r="A1085" s="70" t="str">
        <f>extraction!$C$29</f>
        <v>250109S08_Mx_Batch_30_Tube_08</v>
      </c>
      <c r="B1085" s="70" t="str">
        <f>extraction!$D$29</f>
        <v>250109S08_Mx</v>
      </c>
      <c r="C1085" t="s">
        <v>743</v>
      </c>
      <c r="D1085" s="70" t="s">
        <v>90</v>
      </c>
      <c r="E1085" s="70" t="s">
        <v>77</v>
      </c>
      <c r="F1085" s="70" t="str">
        <f t="shared" si="25"/>
        <v>250109S08_Mx_d15N_2_Phe</v>
      </c>
      <c r="G1085" s="123" t="s">
        <v>886</v>
      </c>
      <c r="H1085" s="70">
        <v>2</v>
      </c>
      <c r="I1085" s="120">
        <v>7.35</v>
      </c>
      <c r="J1085" s="70" t="s">
        <v>76</v>
      </c>
      <c r="K1085" s="70" t="s">
        <v>736</v>
      </c>
      <c r="R1085" t="s">
        <v>849</v>
      </c>
      <c r="S1085" t="s">
        <v>71</v>
      </c>
    </row>
    <row r="1086" spans="1:19" x14ac:dyDescent="0.25">
      <c r="A1086" s="70" t="str">
        <f>extraction!$C$29</f>
        <v>250109S08_Mx_Batch_30_Tube_08</v>
      </c>
      <c r="B1086" s="70" t="str">
        <f>extraction!$D$29</f>
        <v>250109S08_Mx</v>
      </c>
      <c r="C1086" t="s">
        <v>744</v>
      </c>
      <c r="D1086" s="70" t="s">
        <v>91</v>
      </c>
      <c r="E1086" s="70" t="s">
        <v>77</v>
      </c>
      <c r="F1086" s="70" t="str">
        <f t="shared" si="25"/>
        <v>250109S08_Mx_d15N_2_Pro</v>
      </c>
      <c r="G1086" s="123" t="s">
        <v>886</v>
      </c>
      <c r="H1086" s="70">
        <v>2</v>
      </c>
      <c r="I1086" s="120">
        <v>15.87</v>
      </c>
      <c r="J1086" s="70" t="s">
        <v>76</v>
      </c>
      <c r="K1086" s="70" t="s">
        <v>736</v>
      </c>
      <c r="R1086" t="s">
        <v>849</v>
      </c>
      <c r="S1086" t="s">
        <v>71</v>
      </c>
    </row>
    <row r="1087" spans="1:19" x14ac:dyDescent="0.25">
      <c r="A1087" s="70" t="str">
        <f>extraction!$C$29</f>
        <v>250109S08_Mx_Batch_30_Tube_08</v>
      </c>
      <c r="B1087" s="70" t="str">
        <f>extraction!$D$29</f>
        <v>250109S08_Mx</v>
      </c>
      <c r="C1087" t="s">
        <v>745</v>
      </c>
      <c r="D1087" s="70" t="s">
        <v>92</v>
      </c>
      <c r="E1087" s="70" t="s">
        <v>77</v>
      </c>
      <c r="F1087" s="70" t="str">
        <f t="shared" si="25"/>
        <v>250109S08_Mx_d15N_2_Ser</v>
      </c>
      <c r="G1087" s="123" t="s">
        <v>886</v>
      </c>
      <c r="H1087" s="70">
        <v>2</v>
      </c>
      <c r="I1087" s="120">
        <v>7.71</v>
      </c>
      <c r="J1087" s="70" t="s">
        <v>76</v>
      </c>
      <c r="K1087" s="70" t="s">
        <v>736</v>
      </c>
      <c r="R1087" t="s">
        <v>849</v>
      </c>
      <c r="S1087" t="s">
        <v>71</v>
      </c>
    </row>
    <row r="1088" spans="1:19" x14ac:dyDescent="0.25">
      <c r="A1088" s="70" t="str">
        <f>extraction!$C$29</f>
        <v>250109S08_Mx_Batch_30_Tube_08</v>
      </c>
      <c r="B1088" s="70" t="str">
        <f>extraction!$D$29</f>
        <v>250109S08_Mx</v>
      </c>
      <c r="C1088" t="s">
        <v>746</v>
      </c>
      <c r="D1088" s="70" t="s">
        <v>93</v>
      </c>
      <c r="E1088" s="70" t="s">
        <v>77</v>
      </c>
      <c r="F1088" s="70" t="str">
        <f t="shared" si="25"/>
        <v>250109S08_Mx_d15N_2_Thr</v>
      </c>
      <c r="G1088" s="123" t="s">
        <v>886</v>
      </c>
      <c r="H1088" s="70">
        <v>2</v>
      </c>
      <c r="I1088" s="120">
        <v>-1.44</v>
      </c>
      <c r="J1088" s="70" t="s">
        <v>76</v>
      </c>
      <c r="K1088" s="70" t="s">
        <v>736</v>
      </c>
      <c r="R1088" t="s">
        <v>849</v>
      </c>
      <c r="S1088" t="s">
        <v>71</v>
      </c>
    </row>
    <row r="1089" spans="1:19" x14ac:dyDescent="0.25">
      <c r="A1089" s="70" t="str">
        <f>extraction!$C$29</f>
        <v>250109S08_Mx_Batch_30_Tube_08</v>
      </c>
      <c r="B1089" s="70" t="str">
        <f>extraction!$D$29</f>
        <v>250109S08_Mx</v>
      </c>
      <c r="C1089" t="s">
        <v>747</v>
      </c>
      <c r="D1089" s="70" t="s">
        <v>94</v>
      </c>
      <c r="E1089" s="70" t="s">
        <v>77</v>
      </c>
      <c r="F1089" s="70" t="str">
        <f t="shared" si="25"/>
        <v>250109S08_Mx_d15N_2_Tyr</v>
      </c>
      <c r="G1089" s="123" t="s">
        <v>886</v>
      </c>
      <c r="H1089" s="70">
        <v>2</v>
      </c>
      <c r="I1089" s="120"/>
      <c r="J1089" s="70" t="s">
        <v>76</v>
      </c>
      <c r="K1089" s="70" t="s">
        <v>736</v>
      </c>
      <c r="R1089" t="s">
        <v>849</v>
      </c>
      <c r="S1089" t="s">
        <v>71</v>
      </c>
    </row>
    <row r="1090" spans="1:19" x14ac:dyDescent="0.25">
      <c r="A1090" s="70" t="str">
        <f>extraction!$C$29</f>
        <v>250109S08_Mx_Batch_30_Tube_08</v>
      </c>
      <c r="B1090" s="70" t="str">
        <f>extraction!$D$29</f>
        <v>250109S08_Mx</v>
      </c>
      <c r="C1090" t="s">
        <v>774</v>
      </c>
      <c r="D1090" s="70" t="s">
        <v>95</v>
      </c>
      <c r="E1090" s="70" t="s">
        <v>77</v>
      </c>
      <c r="F1090" s="70" t="str">
        <f t="shared" si="25"/>
        <v>250109S08_Mx_d15N_2_Val</v>
      </c>
      <c r="G1090" s="123" t="s">
        <v>886</v>
      </c>
      <c r="H1090" s="70">
        <v>2</v>
      </c>
      <c r="I1090" s="120"/>
      <c r="J1090" s="70" t="s">
        <v>76</v>
      </c>
      <c r="K1090" s="70" t="s">
        <v>736</v>
      </c>
      <c r="R1090" t="s">
        <v>849</v>
      </c>
      <c r="S1090" t="s">
        <v>71</v>
      </c>
    </row>
    <row r="1091" spans="1:19" x14ac:dyDescent="0.25">
      <c r="A1091" s="70" t="str">
        <f>extraction!$C$29</f>
        <v>250109S08_Mx_Batch_30_Tube_08</v>
      </c>
      <c r="B1091" s="70" t="str">
        <f>extraction!$D$29</f>
        <v>250109S08_Mx</v>
      </c>
      <c r="C1091" t="s">
        <v>734</v>
      </c>
      <c r="D1091" s="70" t="s">
        <v>84</v>
      </c>
      <c r="E1091" s="70" t="s">
        <v>78</v>
      </c>
      <c r="F1091" s="70" t="str">
        <f t="shared" si="25"/>
        <v>250109S08_Mx_area_2_Ala</v>
      </c>
      <c r="G1091" s="123" t="s">
        <v>886</v>
      </c>
      <c r="H1091" s="70">
        <v>2</v>
      </c>
      <c r="I1091" s="121">
        <v>5.4379999999999997</v>
      </c>
      <c r="K1091" s="70" t="s">
        <v>736</v>
      </c>
      <c r="R1091" t="s">
        <v>849</v>
      </c>
      <c r="S1091" t="s">
        <v>71</v>
      </c>
    </row>
    <row r="1092" spans="1:19" x14ac:dyDescent="0.25">
      <c r="A1092" s="70" t="str">
        <f>extraction!$C$29</f>
        <v>250109S08_Mx_Batch_30_Tube_08</v>
      </c>
      <c r="B1092" s="70" t="str">
        <f>extraction!$D$29</f>
        <v>250109S08_Mx</v>
      </c>
      <c r="C1092" t="s">
        <v>738</v>
      </c>
      <c r="D1092" s="70" t="s">
        <v>85</v>
      </c>
      <c r="E1092" s="70" t="s">
        <v>78</v>
      </c>
      <c r="F1092" s="70" t="str">
        <f t="shared" si="25"/>
        <v>250109S08_Mx_area_2_Asp</v>
      </c>
      <c r="G1092" s="123" t="s">
        <v>886</v>
      </c>
      <c r="H1092" s="70">
        <v>2</v>
      </c>
      <c r="I1092" s="120">
        <v>14.132</v>
      </c>
      <c r="K1092" s="70" t="s">
        <v>736</v>
      </c>
      <c r="R1092" t="s">
        <v>849</v>
      </c>
      <c r="S1092" t="s">
        <v>71</v>
      </c>
    </row>
    <row r="1093" spans="1:19" x14ac:dyDescent="0.25">
      <c r="A1093" s="70" t="str">
        <f>extraction!$C$29</f>
        <v>250109S08_Mx_Batch_30_Tube_08</v>
      </c>
      <c r="B1093" s="70" t="str">
        <f>extraction!$D$29</f>
        <v>250109S08_Mx</v>
      </c>
      <c r="C1093" t="s">
        <v>851</v>
      </c>
      <c r="D1093" s="70" t="s">
        <v>86</v>
      </c>
      <c r="E1093" s="70" t="s">
        <v>78</v>
      </c>
      <c r="F1093" s="70" t="str">
        <f t="shared" si="25"/>
        <v>250109S08_Mx_area_2_Glu</v>
      </c>
      <c r="G1093" s="123" t="s">
        <v>886</v>
      </c>
      <c r="H1093" s="70">
        <v>2</v>
      </c>
      <c r="I1093" s="120">
        <v>16.989999999999998</v>
      </c>
      <c r="K1093" s="70" t="s">
        <v>736</v>
      </c>
      <c r="R1093" t="s">
        <v>849</v>
      </c>
      <c r="S1093" t="s">
        <v>71</v>
      </c>
    </row>
    <row r="1094" spans="1:19" x14ac:dyDescent="0.25">
      <c r="A1094" s="70" t="str">
        <f>extraction!$C$29</f>
        <v>250109S08_Mx_Batch_30_Tube_08</v>
      </c>
      <c r="B1094" s="70" t="str">
        <f>extraction!$D$29</f>
        <v>250109S08_Mx</v>
      </c>
      <c r="C1094" s="127" t="s">
        <v>155</v>
      </c>
      <c r="D1094" s="70" t="s">
        <v>87</v>
      </c>
      <c r="E1094" s="70" t="s">
        <v>78</v>
      </c>
      <c r="F1094" s="70" t="str">
        <f t="shared" si="25"/>
        <v>250109S08_Mx_area_2_Gly</v>
      </c>
      <c r="G1094" s="123" t="s">
        <v>886</v>
      </c>
      <c r="H1094" s="70">
        <v>2</v>
      </c>
      <c r="I1094" s="120">
        <v>12.342000000000001</v>
      </c>
      <c r="K1094" s="70" t="s">
        <v>736</v>
      </c>
      <c r="R1094" t="s">
        <v>849</v>
      </c>
      <c r="S1094" t="s">
        <v>71</v>
      </c>
    </row>
    <row r="1095" spans="1:19" x14ac:dyDescent="0.25">
      <c r="A1095" s="70" t="str">
        <f>extraction!$C$29</f>
        <v>250109S08_Mx_Batch_30_Tube_08</v>
      </c>
      <c r="B1095" s="70" t="str">
        <f>extraction!$D$29</f>
        <v>250109S08_Mx</v>
      </c>
      <c r="C1095" t="s">
        <v>739</v>
      </c>
      <c r="D1095" s="70" t="s">
        <v>850</v>
      </c>
      <c r="E1095" s="70" t="s">
        <v>78</v>
      </c>
      <c r="F1095" s="70" t="str">
        <f t="shared" si="25"/>
        <v>250109S08_Mx_area_2_Ile</v>
      </c>
      <c r="G1095" s="123" t="s">
        <v>886</v>
      </c>
      <c r="H1095" s="70">
        <v>2</v>
      </c>
      <c r="I1095" s="120">
        <v>4.05</v>
      </c>
      <c r="K1095" s="70" t="s">
        <v>736</v>
      </c>
      <c r="R1095" t="s">
        <v>849</v>
      </c>
      <c r="S1095" t="s">
        <v>71</v>
      </c>
    </row>
    <row r="1096" spans="1:19" x14ac:dyDescent="0.25">
      <c r="A1096" s="70" t="str">
        <f>extraction!$C$29</f>
        <v>250109S08_Mx_Batch_30_Tube_08</v>
      </c>
      <c r="B1096" s="70" t="str">
        <f>extraction!$D$29</f>
        <v>250109S08_Mx</v>
      </c>
      <c r="C1096" t="s">
        <v>740</v>
      </c>
      <c r="D1096" s="70" t="s">
        <v>88</v>
      </c>
      <c r="E1096" s="70" t="s">
        <v>78</v>
      </c>
      <c r="F1096" s="70" t="str">
        <f t="shared" si="25"/>
        <v>250109S08_Mx_area_2_Leu</v>
      </c>
      <c r="G1096" s="123" t="s">
        <v>886</v>
      </c>
      <c r="H1096" s="70">
        <v>2</v>
      </c>
      <c r="I1096" s="120">
        <v>8.6649999999999991</v>
      </c>
      <c r="K1096" s="70" t="s">
        <v>736</v>
      </c>
      <c r="R1096" t="s">
        <v>849</v>
      </c>
      <c r="S1096" t="s">
        <v>71</v>
      </c>
    </row>
    <row r="1097" spans="1:19" x14ac:dyDescent="0.25">
      <c r="A1097" s="70" t="str">
        <f>extraction!$C$29</f>
        <v>250109S08_Mx_Batch_30_Tube_08</v>
      </c>
      <c r="B1097" s="70" t="str">
        <f>extraction!$D$29</f>
        <v>250109S08_Mx</v>
      </c>
      <c r="C1097" t="s">
        <v>741</v>
      </c>
      <c r="D1097" s="70" t="s">
        <v>89</v>
      </c>
      <c r="E1097" s="70" t="s">
        <v>78</v>
      </c>
      <c r="F1097" s="70" t="str">
        <f t="shared" si="25"/>
        <v>250109S08_Mx_area_2_Lys</v>
      </c>
      <c r="G1097" s="123" t="s">
        <v>886</v>
      </c>
      <c r="H1097" s="70">
        <v>2</v>
      </c>
      <c r="I1097" s="120">
        <v>11.329000000000001</v>
      </c>
      <c r="K1097" s="70" t="s">
        <v>736</v>
      </c>
      <c r="R1097" t="s">
        <v>849</v>
      </c>
      <c r="S1097" t="s">
        <v>71</v>
      </c>
    </row>
    <row r="1098" spans="1:19" x14ac:dyDescent="0.25">
      <c r="A1098" s="70" t="str">
        <f>extraction!$C$29</f>
        <v>250109S08_Mx_Batch_30_Tube_08</v>
      </c>
      <c r="B1098" s="70" t="str">
        <f>extraction!$D$29</f>
        <v>250109S08_Mx</v>
      </c>
      <c r="C1098" t="s">
        <v>742</v>
      </c>
      <c r="D1098" s="70" t="s">
        <v>852</v>
      </c>
      <c r="E1098" s="70" t="s">
        <v>78</v>
      </c>
      <c r="F1098" s="70" t="str">
        <f t="shared" si="25"/>
        <v>250109S08_Mx_area_2_NLeu</v>
      </c>
      <c r="G1098" s="123" t="s">
        <v>886</v>
      </c>
      <c r="H1098" s="70">
        <v>2</v>
      </c>
      <c r="I1098" s="120">
        <v>56.709000000000003</v>
      </c>
      <c r="K1098" s="70" t="s">
        <v>736</v>
      </c>
      <c r="R1098" t="s">
        <v>849</v>
      </c>
      <c r="S1098" t="s">
        <v>71</v>
      </c>
    </row>
    <row r="1099" spans="1:19" x14ac:dyDescent="0.25">
      <c r="A1099" s="70" t="str">
        <f>extraction!$C$29</f>
        <v>250109S08_Mx_Batch_30_Tube_08</v>
      </c>
      <c r="B1099" s="70" t="str">
        <f>extraction!$D$29</f>
        <v>250109S08_Mx</v>
      </c>
      <c r="C1099" t="s">
        <v>743</v>
      </c>
      <c r="D1099" s="70" t="s">
        <v>90</v>
      </c>
      <c r="E1099" s="70" t="s">
        <v>78</v>
      </c>
      <c r="F1099" s="70" t="str">
        <f t="shared" si="25"/>
        <v>250109S08_Mx_area_2_Phe</v>
      </c>
      <c r="G1099" s="123" t="s">
        <v>886</v>
      </c>
      <c r="H1099" s="70">
        <v>2</v>
      </c>
      <c r="I1099" s="120">
        <v>3.3380000000000001</v>
      </c>
      <c r="K1099" s="70" t="s">
        <v>736</v>
      </c>
      <c r="R1099" t="s">
        <v>849</v>
      </c>
      <c r="S1099" t="s">
        <v>71</v>
      </c>
    </row>
    <row r="1100" spans="1:19" x14ac:dyDescent="0.25">
      <c r="A1100" s="70" t="str">
        <f>extraction!$C$29</f>
        <v>250109S08_Mx_Batch_30_Tube_08</v>
      </c>
      <c r="B1100" s="70" t="str">
        <f>extraction!$D$29</f>
        <v>250109S08_Mx</v>
      </c>
      <c r="C1100" t="s">
        <v>744</v>
      </c>
      <c r="D1100" s="70" t="s">
        <v>91</v>
      </c>
      <c r="E1100" s="70" t="s">
        <v>78</v>
      </c>
      <c r="F1100" s="70" t="str">
        <f t="shared" si="25"/>
        <v>250109S08_Mx_area_2_Pro</v>
      </c>
      <c r="G1100" s="123" t="s">
        <v>886</v>
      </c>
      <c r="H1100" s="70">
        <v>2</v>
      </c>
      <c r="I1100" s="120">
        <v>7.8479999999999999</v>
      </c>
      <c r="K1100" s="70" t="s">
        <v>736</v>
      </c>
      <c r="R1100" t="s">
        <v>849</v>
      </c>
      <c r="S1100" t="s">
        <v>71</v>
      </c>
    </row>
    <row r="1101" spans="1:19" x14ac:dyDescent="0.25">
      <c r="A1101" s="70" t="str">
        <f>extraction!$C$29</f>
        <v>250109S08_Mx_Batch_30_Tube_08</v>
      </c>
      <c r="B1101" s="70" t="str">
        <f>extraction!$D$29</f>
        <v>250109S08_Mx</v>
      </c>
      <c r="C1101" t="s">
        <v>745</v>
      </c>
      <c r="D1101" s="70" t="s">
        <v>92</v>
      </c>
      <c r="E1101" s="70" t="s">
        <v>78</v>
      </c>
      <c r="F1101" s="70" t="str">
        <f t="shared" si="25"/>
        <v>250109S08_Mx_area_2_Ser</v>
      </c>
      <c r="G1101" s="123" t="s">
        <v>886</v>
      </c>
      <c r="H1101" s="70">
        <v>2</v>
      </c>
      <c r="I1101" s="120">
        <v>3.125</v>
      </c>
      <c r="K1101" s="70" t="s">
        <v>736</v>
      </c>
      <c r="R1101" t="s">
        <v>849</v>
      </c>
      <c r="S1101" t="s">
        <v>71</v>
      </c>
    </row>
    <row r="1102" spans="1:19" x14ac:dyDescent="0.25">
      <c r="A1102" s="70" t="str">
        <f>extraction!$C$29</f>
        <v>250109S08_Mx_Batch_30_Tube_08</v>
      </c>
      <c r="B1102" s="70" t="str">
        <f>extraction!$D$29</f>
        <v>250109S08_Mx</v>
      </c>
      <c r="C1102" t="s">
        <v>746</v>
      </c>
      <c r="D1102" s="70" t="s">
        <v>93</v>
      </c>
      <c r="E1102" s="70" t="s">
        <v>78</v>
      </c>
      <c r="F1102" s="70" t="str">
        <f t="shared" si="25"/>
        <v>250109S08_Mx_area_2_Thr</v>
      </c>
      <c r="G1102" s="123" t="s">
        <v>886</v>
      </c>
      <c r="H1102" s="70">
        <v>2</v>
      </c>
      <c r="I1102" s="120">
        <v>4.6130000000000004</v>
      </c>
      <c r="K1102" s="70" t="s">
        <v>736</v>
      </c>
      <c r="R1102" t="s">
        <v>849</v>
      </c>
      <c r="S1102" t="s">
        <v>71</v>
      </c>
    </row>
    <row r="1103" spans="1:19" x14ac:dyDescent="0.25">
      <c r="A1103" s="70" t="str">
        <f>extraction!$C$29</f>
        <v>250109S08_Mx_Batch_30_Tube_08</v>
      </c>
      <c r="B1103" s="70" t="str">
        <f>extraction!$D$29</f>
        <v>250109S08_Mx</v>
      </c>
      <c r="C1103" t="s">
        <v>747</v>
      </c>
      <c r="D1103" s="70" t="s">
        <v>94</v>
      </c>
      <c r="E1103" s="70" t="s">
        <v>78</v>
      </c>
      <c r="F1103" s="70" t="str">
        <f t="shared" si="25"/>
        <v>250109S08_Mx_area_2_Tyr</v>
      </c>
      <c r="G1103" s="123" t="s">
        <v>886</v>
      </c>
      <c r="H1103" s="70">
        <v>2</v>
      </c>
      <c r="I1103" s="120"/>
      <c r="K1103" s="70" t="s">
        <v>736</v>
      </c>
      <c r="R1103" t="s">
        <v>849</v>
      </c>
      <c r="S1103" t="s">
        <v>71</v>
      </c>
    </row>
    <row r="1104" spans="1:19" x14ac:dyDescent="0.25">
      <c r="A1104" s="70" t="str">
        <f>extraction!$C$29</f>
        <v>250109S08_Mx_Batch_30_Tube_08</v>
      </c>
      <c r="B1104" s="70" t="str">
        <f>extraction!$D$29</f>
        <v>250109S08_Mx</v>
      </c>
      <c r="C1104" t="s">
        <v>774</v>
      </c>
      <c r="D1104" s="70" t="s">
        <v>95</v>
      </c>
      <c r="E1104" s="70" t="s">
        <v>78</v>
      </c>
      <c r="F1104" s="70" t="str">
        <f t="shared" si="25"/>
        <v>250109S08_Mx_area_2_Val</v>
      </c>
      <c r="G1104" s="123" t="s">
        <v>886</v>
      </c>
      <c r="H1104" s="70">
        <v>2</v>
      </c>
      <c r="I1104" s="120">
        <v>4.2889999999999997</v>
      </c>
      <c r="K1104" s="70" t="s">
        <v>736</v>
      </c>
      <c r="R1104" t="s">
        <v>849</v>
      </c>
      <c r="S1104" t="s">
        <v>71</v>
      </c>
    </row>
    <row r="1105" spans="1:19" x14ac:dyDescent="0.25">
      <c r="C1105"/>
      <c r="G1105" s="125"/>
      <c r="I1105" s="122"/>
    </row>
    <row r="1106" spans="1:19" x14ac:dyDescent="0.25">
      <c r="A1106" s="70" t="str">
        <f>extraction!$C$30</f>
        <v>250109S09_Mx_Batch_30_Tube_09</v>
      </c>
      <c r="B1106" s="70" t="str">
        <f>extraction!$D$30</f>
        <v>250109S09_Mx</v>
      </c>
      <c r="C1106" t="s">
        <v>734</v>
      </c>
      <c r="D1106" s="70" t="s">
        <v>84</v>
      </c>
      <c r="E1106" s="70" t="s">
        <v>77</v>
      </c>
      <c r="F1106" s="70" t="str">
        <f t="shared" ref="F1106:F1133" si="26">B1106&amp;"_"&amp;LEFT(E1106,4)&amp;"_"&amp;H1106&amp;"_"&amp;D1106</f>
        <v>250109S09_Mx_d15N_1_Ala</v>
      </c>
      <c r="G1106" s="124" t="s">
        <v>887</v>
      </c>
      <c r="H1106" s="70">
        <v>1</v>
      </c>
      <c r="I1106" s="119">
        <v>13.74</v>
      </c>
      <c r="J1106" s="70" t="s">
        <v>76</v>
      </c>
      <c r="K1106" s="70" t="s">
        <v>736</v>
      </c>
      <c r="R1106" t="s">
        <v>849</v>
      </c>
      <c r="S1106" t="s">
        <v>71</v>
      </c>
    </row>
    <row r="1107" spans="1:19" x14ac:dyDescent="0.25">
      <c r="A1107" s="70" t="str">
        <f>extraction!$C$30</f>
        <v>250109S09_Mx_Batch_30_Tube_09</v>
      </c>
      <c r="B1107" s="70" t="str">
        <f>extraction!$D$30</f>
        <v>250109S09_Mx</v>
      </c>
      <c r="C1107" t="s">
        <v>738</v>
      </c>
      <c r="D1107" s="70" t="s">
        <v>85</v>
      </c>
      <c r="E1107" s="70" t="s">
        <v>77</v>
      </c>
      <c r="F1107" s="70" t="str">
        <f t="shared" si="26"/>
        <v>250109S09_Mx_d15N_1_Asp</v>
      </c>
      <c r="G1107" s="124" t="s">
        <v>887</v>
      </c>
      <c r="H1107" s="70">
        <v>1</v>
      </c>
      <c r="I1107" s="119">
        <v>10.62</v>
      </c>
      <c r="J1107" s="70" t="s">
        <v>76</v>
      </c>
      <c r="K1107" s="70" t="s">
        <v>736</v>
      </c>
      <c r="R1107" t="s">
        <v>849</v>
      </c>
      <c r="S1107" t="s">
        <v>71</v>
      </c>
    </row>
    <row r="1108" spans="1:19" x14ac:dyDescent="0.25">
      <c r="A1108" s="70" t="str">
        <f>extraction!$C$30</f>
        <v>250109S09_Mx_Batch_30_Tube_09</v>
      </c>
      <c r="B1108" s="70" t="str">
        <f>extraction!$D$30</f>
        <v>250109S09_Mx</v>
      </c>
      <c r="C1108" t="s">
        <v>851</v>
      </c>
      <c r="D1108" s="70" t="s">
        <v>86</v>
      </c>
      <c r="E1108" s="70" t="s">
        <v>77</v>
      </c>
      <c r="F1108" s="70" t="str">
        <f t="shared" si="26"/>
        <v>250109S09_Mx_d15N_1_Glu</v>
      </c>
      <c r="G1108" s="124" t="s">
        <v>887</v>
      </c>
      <c r="H1108" s="70">
        <v>1</v>
      </c>
      <c r="I1108" s="119">
        <v>15.23</v>
      </c>
      <c r="J1108" s="70" t="s">
        <v>76</v>
      </c>
      <c r="K1108" s="70" t="s">
        <v>736</v>
      </c>
      <c r="R1108" t="s">
        <v>849</v>
      </c>
      <c r="S1108" t="s">
        <v>71</v>
      </c>
    </row>
    <row r="1109" spans="1:19" x14ac:dyDescent="0.25">
      <c r="A1109" s="70" t="str">
        <f>extraction!$C$30</f>
        <v>250109S09_Mx_Batch_30_Tube_09</v>
      </c>
      <c r="B1109" s="70" t="str">
        <f>extraction!$D$30</f>
        <v>250109S09_Mx</v>
      </c>
      <c r="C1109" s="127" t="s">
        <v>155</v>
      </c>
      <c r="D1109" s="70" t="s">
        <v>87</v>
      </c>
      <c r="E1109" s="70" t="s">
        <v>77</v>
      </c>
      <c r="F1109" s="70" t="str">
        <f t="shared" si="26"/>
        <v>250109S09_Mx_d15N_1_Gly</v>
      </c>
      <c r="G1109" s="124" t="s">
        <v>887</v>
      </c>
      <c r="H1109" s="70">
        <v>1</v>
      </c>
      <c r="I1109" s="119">
        <v>7.98</v>
      </c>
      <c r="J1109" s="70" t="s">
        <v>76</v>
      </c>
      <c r="K1109" s="70" t="s">
        <v>736</v>
      </c>
      <c r="R1109" t="s">
        <v>849</v>
      </c>
      <c r="S1109" t="s">
        <v>71</v>
      </c>
    </row>
    <row r="1110" spans="1:19" x14ac:dyDescent="0.25">
      <c r="A1110" s="70" t="str">
        <f>extraction!$C$30</f>
        <v>250109S09_Mx_Batch_30_Tube_09</v>
      </c>
      <c r="B1110" s="70" t="str">
        <f>extraction!$D$30</f>
        <v>250109S09_Mx</v>
      </c>
      <c r="C1110" t="s">
        <v>739</v>
      </c>
      <c r="D1110" s="70" t="s">
        <v>850</v>
      </c>
      <c r="E1110" s="70" t="s">
        <v>77</v>
      </c>
      <c r="F1110" s="70" t="str">
        <f t="shared" si="26"/>
        <v>250109S09_Mx_d15N_1_Ile</v>
      </c>
      <c r="G1110" s="124" t="s">
        <v>887</v>
      </c>
      <c r="H1110" s="70">
        <v>1</v>
      </c>
      <c r="I1110" s="119">
        <v>12.2</v>
      </c>
      <c r="J1110" s="70" t="s">
        <v>76</v>
      </c>
      <c r="K1110" s="70" t="s">
        <v>736</v>
      </c>
      <c r="R1110" t="s">
        <v>849</v>
      </c>
      <c r="S1110" t="s">
        <v>71</v>
      </c>
    </row>
    <row r="1111" spans="1:19" x14ac:dyDescent="0.25">
      <c r="A1111" s="70" t="str">
        <f>extraction!$C$30</f>
        <v>250109S09_Mx_Batch_30_Tube_09</v>
      </c>
      <c r="B1111" s="70" t="str">
        <f>extraction!$D$30</f>
        <v>250109S09_Mx</v>
      </c>
      <c r="C1111" t="s">
        <v>740</v>
      </c>
      <c r="D1111" s="70" t="s">
        <v>88</v>
      </c>
      <c r="E1111" s="70" t="s">
        <v>77</v>
      </c>
      <c r="F1111" s="70" t="str">
        <f t="shared" si="26"/>
        <v>250109S09_Mx_d15N_1_Leu</v>
      </c>
      <c r="G1111" s="124" t="s">
        <v>887</v>
      </c>
      <c r="H1111" s="70">
        <v>1</v>
      </c>
      <c r="I1111" s="119">
        <v>8.65</v>
      </c>
      <c r="J1111" s="70" t="s">
        <v>76</v>
      </c>
      <c r="K1111" s="70" t="s">
        <v>736</v>
      </c>
      <c r="R1111" t="s">
        <v>849</v>
      </c>
      <c r="S1111" t="s">
        <v>71</v>
      </c>
    </row>
    <row r="1112" spans="1:19" x14ac:dyDescent="0.25">
      <c r="A1112" s="70" t="str">
        <f>extraction!$C$30</f>
        <v>250109S09_Mx_Batch_30_Tube_09</v>
      </c>
      <c r="B1112" s="70" t="str">
        <f>extraction!$D$30</f>
        <v>250109S09_Mx</v>
      </c>
      <c r="C1112" t="s">
        <v>741</v>
      </c>
      <c r="D1112" s="70" t="s">
        <v>89</v>
      </c>
      <c r="E1112" s="70" t="s">
        <v>77</v>
      </c>
      <c r="F1112" s="70" t="str">
        <f t="shared" si="26"/>
        <v>250109S09_Mx_d15N_1_Lys</v>
      </c>
      <c r="G1112" s="124" t="s">
        <v>887</v>
      </c>
      <c r="H1112" s="70">
        <v>1</v>
      </c>
      <c r="I1112" s="119">
        <v>5.42</v>
      </c>
      <c r="J1112" s="70" t="s">
        <v>76</v>
      </c>
      <c r="K1112" s="70" t="s">
        <v>736</v>
      </c>
      <c r="R1112" t="s">
        <v>849</v>
      </c>
      <c r="S1112" t="s">
        <v>71</v>
      </c>
    </row>
    <row r="1113" spans="1:19" x14ac:dyDescent="0.25">
      <c r="A1113" s="70" t="str">
        <f>extraction!$C$30</f>
        <v>250109S09_Mx_Batch_30_Tube_09</v>
      </c>
      <c r="B1113" s="70" t="str">
        <f>extraction!$D$30</f>
        <v>250109S09_Mx</v>
      </c>
      <c r="C1113" t="s">
        <v>742</v>
      </c>
      <c r="D1113" s="70" t="s">
        <v>852</v>
      </c>
      <c r="E1113" s="70" t="s">
        <v>77</v>
      </c>
      <c r="F1113" s="70" t="str">
        <f t="shared" si="26"/>
        <v>250109S09_Mx_d15N_1_NLeu</v>
      </c>
      <c r="G1113" s="124" t="s">
        <v>887</v>
      </c>
      <c r="H1113" s="70">
        <v>1</v>
      </c>
      <c r="I1113" s="119">
        <v>-1.66</v>
      </c>
      <c r="J1113" s="70" t="s">
        <v>76</v>
      </c>
      <c r="K1113" s="70" t="s">
        <v>736</v>
      </c>
      <c r="R1113" t="s">
        <v>849</v>
      </c>
      <c r="S1113" t="s">
        <v>71</v>
      </c>
    </row>
    <row r="1114" spans="1:19" x14ac:dyDescent="0.25">
      <c r="A1114" s="70" t="str">
        <f>extraction!$C$30</f>
        <v>250109S09_Mx_Batch_30_Tube_09</v>
      </c>
      <c r="B1114" s="70" t="str">
        <f>extraction!$D$30</f>
        <v>250109S09_Mx</v>
      </c>
      <c r="C1114" t="s">
        <v>743</v>
      </c>
      <c r="D1114" s="70" t="s">
        <v>90</v>
      </c>
      <c r="E1114" s="70" t="s">
        <v>77</v>
      </c>
      <c r="F1114" s="70" t="str">
        <f t="shared" si="26"/>
        <v>250109S09_Mx_d15N_1_Phe</v>
      </c>
      <c r="G1114" s="124" t="s">
        <v>887</v>
      </c>
      <c r="H1114" s="70">
        <v>1</v>
      </c>
      <c r="I1114" s="119">
        <v>7.24</v>
      </c>
      <c r="J1114" s="70" t="s">
        <v>76</v>
      </c>
      <c r="K1114" s="70" t="s">
        <v>736</v>
      </c>
      <c r="R1114" t="s">
        <v>849</v>
      </c>
      <c r="S1114" t="s">
        <v>71</v>
      </c>
    </row>
    <row r="1115" spans="1:19" x14ac:dyDescent="0.25">
      <c r="A1115" s="70" t="str">
        <f>extraction!$C$30</f>
        <v>250109S09_Mx_Batch_30_Tube_09</v>
      </c>
      <c r="B1115" s="70" t="str">
        <f>extraction!$D$30</f>
        <v>250109S09_Mx</v>
      </c>
      <c r="C1115" t="s">
        <v>744</v>
      </c>
      <c r="D1115" s="70" t="s">
        <v>91</v>
      </c>
      <c r="E1115" s="70" t="s">
        <v>77</v>
      </c>
      <c r="F1115" s="70" t="str">
        <f t="shared" si="26"/>
        <v>250109S09_Mx_d15N_1_Pro</v>
      </c>
      <c r="G1115" s="124" t="s">
        <v>887</v>
      </c>
      <c r="H1115" s="70">
        <v>1</v>
      </c>
      <c r="I1115" s="119">
        <v>11.57</v>
      </c>
      <c r="J1115" s="70" t="s">
        <v>76</v>
      </c>
      <c r="K1115" s="70" t="s">
        <v>736</v>
      </c>
      <c r="R1115" t="s">
        <v>849</v>
      </c>
      <c r="S1115" t="s">
        <v>71</v>
      </c>
    </row>
    <row r="1116" spans="1:19" x14ac:dyDescent="0.25">
      <c r="A1116" s="70" t="str">
        <f>extraction!$C$30</f>
        <v>250109S09_Mx_Batch_30_Tube_09</v>
      </c>
      <c r="B1116" s="70" t="str">
        <f>extraction!$D$30</f>
        <v>250109S09_Mx</v>
      </c>
      <c r="C1116" t="s">
        <v>745</v>
      </c>
      <c r="D1116" s="70" t="s">
        <v>92</v>
      </c>
      <c r="E1116" s="70" t="s">
        <v>77</v>
      </c>
      <c r="F1116" s="70" t="str">
        <f t="shared" si="26"/>
        <v>250109S09_Mx_d15N_1_Ser</v>
      </c>
      <c r="G1116" s="124" t="s">
        <v>887</v>
      </c>
      <c r="H1116" s="70">
        <v>1</v>
      </c>
      <c r="I1116" s="119">
        <v>6.62</v>
      </c>
      <c r="J1116" s="70" t="s">
        <v>76</v>
      </c>
      <c r="K1116" s="70" t="s">
        <v>736</v>
      </c>
      <c r="R1116" t="s">
        <v>849</v>
      </c>
      <c r="S1116" t="s">
        <v>71</v>
      </c>
    </row>
    <row r="1117" spans="1:19" x14ac:dyDescent="0.25">
      <c r="A1117" s="70" t="str">
        <f>extraction!$C$30</f>
        <v>250109S09_Mx_Batch_30_Tube_09</v>
      </c>
      <c r="B1117" s="70" t="str">
        <f>extraction!$D$30</f>
        <v>250109S09_Mx</v>
      </c>
      <c r="C1117" t="s">
        <v>746</v>
      </c>
      <c r="D1117" s="70" t="s">
        <v>93</v>
      </c>
      <c r="E1117" s="70" t="s">
        <v>77</v>
      </c>
      <c r="F1117" s="70" t="str">
        <f t="shared" si="26"/>
        <v>250109S09_Mx_d15N_1_Thr</v>
      </c>
      <c r="G1117" s="124" t="s">
        <v>887</v>
      </c>
      <c r="H1117" s="70">
        <v>1</v>
      </c>
      <c r="I1117" s="119">
        <v>0.28999999999999998</v>
      </c>
      <c r="J1117" s="70" t="s">
        <v>76</v>
      </c>
      <c r="K1117" s="70" t="s">
        <v>736</v>
      </c>
      <c r="R1117" t="s">
        <v>849</v>
      </c>
      <c r="S1117" t="s">
        <v>71</v>
      </c>
    </row>
    <row r="1118" spans="1:19" x14ac:dyDescent="0.25">
      <c r="A1118" s="70" t="str">
        <f>extraction!$C$30</f>
        <v>250109S09_Mx_Batch_30_Tube_09</v>
      </c>
      <c r="B1118" s="70" t="str">
        <f>extraction!$D$30</f>
        <v>250109S09_Mx</v>
      </c>
      <c r="C1118" t="s">
        <v>747</v>
      </c>
      <c r="D1118" s="70" t="s">
        <v>94</v>
      </c>
      <c r="E1118" s="70" t="s">
        <v>77</v>
      </c>
      <c r="F1118" s="70" t="str">
        <f t="shared" si="26"/>
        <v>250109S09_Mx_d15N_1_Tyr</v>
      </c>
      <c r="G1118" s="124" t="s">
        <v>887</v>
      </c>
      <c r="H1118" s="70">
        <v>1</v>
      </c>
      <c r="I1118" s="119"/>
      <c r="J1118" s="70" t="s">
        <v>76</v>
      </c>
      <c r="K1118" s="70" t="s">
        <v>736</v>
      </c>
      <c r="R1118" t="s">
        <v>849</v>
      </c>
      <c r="S1118" t="s">
        <v>71</v>
      </c>
    </row>
    <row r="1119" spans="1:19" x14ac:dyDescent="0.25">
      <c r="A1119" s="70" t="str">
        <f>extraction!$C$30</f>
        <v>250109S09_Mx_Batch_30_Tube_09</v>
      </c>
      <c r="B1119" s="70" t="str">
        <f>extraction!$D$30</f>
        <v>250109S09_Mx</v>
      </c>
      <c r="C1119" t="s">
        <v>774</v>
      </c>
      <c r="D1119" s="70" t="s">
        <v>95</v>
      </c>
      <c r="E1119" s="70" t="s">
        <v>77</v>
      </c>
      <c r="F1119" s="70" t="str">
        <f t="shared" si="26"/>
        <v>250109S09_Mx_d15N_1_Val</v>
      </c>
      <c r="G1119" s="124" t="s">
        <v>887</v>
      </c>
      <c r="H1119" s="70">
        <v>1</v>
      </c>
      <c r="I1119" s="119"/>
      <c r="J1119" s="70" t="s">
        <v>76</v>
      </c>
      <c r="K1119" s="70" t="s">
        <v>736</v>
      </c>
      <c r="R1119" t="s">
        <v>849</v>
      </c>
      <c r="S1119" t="s">
        <v>71</v>
      </c>
    </row>
    <row r="1120" spans="1:19" x14ac:dyDescent="0.25">
      <c r="A1120" s="70" t="str">
        <f>extraction!$C$30</f>
        <v>250109S09_Mx_Batch_30_Tube_09</v>
      </c>
      <c r="B1120" s="70" t="str">
        <f>extraction!$D$30</f>
        <v>250109S09_Mx</v>
      </c>
      <c r="C1120" t="s">
        <v>734</v>
      </c>
      <c r="D1120" s="70" t="s">
        <v>84</v>
      </c>
      <c r="E1120" s="70" t="s">
        <v>78</v>
      </c>
      <c r="F1120" s="70" t="str">
        <f t="shared" si="26"/>
        <v>250109S09_Mx_area_1_Ala</v>
      </c>
      <c r="G1120" s="124" t="s">
        <v>887</v>
      </c>
      <c r="H1120" s="70">
        <v>1</v>
      </c>
      <c r="I1120" s="119">
        <v>5.367</v>
      </c>
      <c r="K1120" s="70" t="s">
        <v>736</v>
      </c>
      <c r="R1120" t="s">
        <v>849</v>
      </c>
      <c r="S1120" t="s">
        <v>71</v>
      </c>
    </row>
    <row r="1121" spans="1:19" x14ac:dyDescent="0.25">
      <c r="A1121" s="70" t="str">
        <f>extraction!$C$30</f>
        <v>250109S09_Mx_Batch_30_Tube_09</v>
      </c>
      <c r="B1121" s="70" t="str">
        <f>extraction!$D$30</f>
        <v>250109S09_Mx</v>
      </c>
      <c r="C1121" t="s">
        <v>738</v>
      </c>
      <c r="D1121" s="70" t="s">
        <v>85</v>
      </c>
      <c r="E1121" s="70" t="s">
        <v>78</v>
      </c>
      <c r="F1121" s="70" t="str">
        <f t="shared" si="26"/>
        <v>250109S09_Mx_area_1_Asp</v>
      </c>
      <c r="G1121" s="124" t="s">
        <v>887</v>
      </c>
      <c r="H1121" s="70">
        <v>1</v>
      </c>
      <c r="I1121" s="119">
        <v>6.6289999999999996</v>
      </c>
      <c r="K1121" s="70" t="s">
        <v>736</v>
      </c>
      <c r="R1121" t="s">
        <v>849</v>
      </c>
      <c r="S1121" t="s">
        <v>71</v>
      </c>
    </row>
    <row r="1122" spans="1:19" x14ac:dyDescent="0.25">
      <c r="A1122" s="70" t="str">
        <f>extraction!$C$30</f>
        <v>250109S09_Mx_Batch_30_Tube_09</v>
      </c>
      <c r="B1122" s="70" t="str">
        <f>extraction!$D$30</f>
        <v>250109S09_Mx</v>
      </c>
      <c r="C1122" t="s">
        <v>851</v>
      </c>
      <c r="D1122" s="70" t="s">
        <v>86</v>
      </c>
      <c r="E1122" s="70" t="s">
        <v>78</v>
      </c>
      <c r="F1122" s="70" t="str">
        <f t="shared" si="26"/>
        <v>250109S09_Mx_area_1_Glu</v>
      </c>
      <c r="G1122" s="124" t="s">
        <v>887</v>
      </c>
      <c r="H1122" s="70">
        <v>1</v>
      </c>
      <c r="I1122" s="119">
        <v>7.3049999999999997</v>
      </c>
      <c r="K1122" s="70" t="s">
        <v>736</v>
      </c>
      <c r="R1122" t="s">
        <v>849</v>
      </c>
      <c r="S1122" t="s">
        <v>71</v>
      </c>
    </row>
    <row r="1123" spans="1:19" x14ac:dyDescent="0.25">
      <c r="A1123" s="70" t="str">
        <f>extraction!$C$30</f>
        <v>250109S09_Mx_Batch_30_Tube_09</v>
      </c>
      <c r="B1123" s="70" t="str">
        <f>extraction!$D$30</f>
        <v>250109S09_Mx</v>
      </c>
      <c r="C1123" s="127" t="s">
        <v>155</v>
      </c>
      <c r="D1123" s="70" t="s">
        <v>87</v>
      </c>
      <c r="E1123" s="70" t="s">
        <v>78</v>
      </c>
      <c r="F1123" s="70" t="str">
        <f t="shared" si="26"/>
        <v>250109S09_Mx_area_1_Gly</v>
      </c>
      <c r="G1123" s="124" t="s">
        <v>887</v>
      </c>
      <c r="H1123" s="70">
        <v>1</v>
      </c>
      <c r="I1123" s="119">
        <v>10.785</v>
      </c>
      <c r="K1123" s="70" t="s">
        <v>736</v>
      </c>
      <c r="R1123" t="s">
        <v>849</v>
      </c>
      <c r="S1123" t="s">
        <v>71</v>
      </c>
    </row>
    <row r="1124" spans="1:19" x14ac:dyDescent="0.25">
      <c r="A1124" s="70" t="str">
        <f>extraction!$C$30</f>
        <v>250109S09_Mx_Batch_30_Tube_09</v>
      </c>
      <c r="B1124" s="70" t="str">
        <f>extraction!$D$30</f>
        <v>250109S09_Mx</v>
      </c>
      <c r="C1124" t="s">
        <v>739</v>
      </c>
      <c r="D1124" s="70" t="s">
        <v>850</v>
      </c>
      <c r="E1124" s="70" t="s">
        <v>78</v>
      </c>
      <c r="F1124" s="70" t="str">
        <f t="shared" si="26"/>
        <v>250109S09_Mx_area_1_Ile</v>
      </c>
      <c r="G1124" s="124" t="s">
        <v>887</v>
      </c>
      <c r="H1124" s="70">
        <v>1</v>
      </c>
      <c r="I1124" s="119">
        <v>1.6950000000000001</v>
      </c>
      <c r="K1124" s="70" t="s">
        <v>736</v>
      </c>
      <c r="R1124" t="s">
        <v>849</v>
      </c>
      <c r="S1124" t="s">
        <v>71</v>
      </c>
    </row>
    <row r="1125" spans="1:19" x14ac:dyDescent="0.25">
      <c r="A1125" s="70" t="str">
        <f>extraction!$C$30</f>
        <v>250109S09_Mx_Batch_30_Tube_09</v>
      </c>
      <c r="B1125" s="70" t="str">
        <f>extraction!$D$30</f>
        <v>250109S09_Mx</v>
      </c>
      <c r="C1125" t="s">
        <v>740</v>
      </c>
      <c r="D1125" s="70" t="s">
        <v>88</v>
      </c>
      <c r="E1125" s="70" t="s">
        <v>78</v>
      </c>
      <c r="F1125" s="70" t="str">
        <f t="shared" si="26"/>
        <v>250109S09_Mx_area_1_Leu</v>
      </c>
      <c r="G1125" s="124" t="s">
        <v>887</v>
      </c>
      <c r="H1125" s="70">
        <v>1</v>
      </c>
      <c r="I1125" s="119">
        <v>4.7270000000000003</v>
      </c>
      <c r="K1125" s="70" t="s">
        <v>736</v>
      </c>
      <c r="R1125" t="s">
        <v>849</v>
      </c>
      <c r="S1125" t="s">
        <v>71</v>
      </c>
    </row>
    <row r="1126" spans="1:19" x14ac:dyDescent="0.25">
      <c r="A1126" s="70" t="str">
        <f>extraction!$C$30</f>
        <v>250109S09_Mx_Batch_30_Tube_09</v>
      </c>
      <c r="B1126" s="70" t="str">
        <f>extraction!$D$30</f>
        <v>250109S09_Mx</v>
      </c>
      <c r="C1126" t="s">
        <v>741</v>
      </c>
      <c r="D1126" s="70" t="s">
        <v>89</v>
      </c>
      <c r="E1126" s="70" t="s">
        <v>78</v>
      </c>
      <c r="F1126" s="70" t="str">
        <f t="shared" si="26"/>
        <v>250109S09_Mx_area_1_Lys</v>
      </c>
      <c r="G1126" s="124" t="s">
        <v>887</v>
      </c>
      <c r="H1126" s="70">
        <v>1</v>
      </c>
      <c r="I1126" s="119">
        <v>4.9610000000000003</v>
      </c>
      <c r="K1126" s="70" t="s">
        <v>736</v>
      </c>
      <c r="R1126" t="s">
        <v>849</v>
      </c>
      <c r="S1126" t="s">
        <v>71</v>
      </c>
    </row>
    <row r="1127" spans="1:19" x14ac:dyDescent="0.25">
      <c r="A1127" s="70" t="str">
        <f>extraction!$C$30</f>
        <v>250109S09_Mx_Batch_30_Tube_09</v>
      </c>
      <c r="B1127" s="70" t="str">
        <f>extraction!$D$30</f>
        <v>250109S09_Mx</v>
      </c>
      <c r="C1127" t="s">
        <v>742</v>
      </c>
      <c r="D1127" s="70" t="s">
        <v>852</v>
      </c>
      <c r="E1127" s="70" t="s">
        <v>78</v>
      </c>
      <c r="F1127" s="70" t="str">
        <f t="shared" si="26"/>
        <v>250109S09_Mx_area_1_NLeu</v>
      </c>
      <c r="G1127" s="124" t="s">
        <v>887</v>
      </c>
      <c r="H1127" s="70">
        <v>1</v>
      </c>
      <c r="I1127" s="119">
        <v>14.467000000000001</v>
      </c>
      <c r="K1127" s="70" t="s">
        <v>736</v>
      </c>
      <c r="R1127" t="s">
        <v>849</v>
      </c>
      <c r="S1127" t="s">
        <v>71</v>
      </c>
    </row>
    <row r="1128" spans="1:19" x14ac:dyDescent="0.25">
      <c r="A1128" s="70" t="str">
        <f>extraction!$C$30</f>
        <v>250109S09_Mx_Batch_30_Tube_09</v>
      </c>
      <c r="B1128" s="70" t="str">
        <f>extraction!$D$30</f>
        <v>250109S09_Mx</v>
      </c>
      <c r="C1128" t="s">
        <v>743</v>
      </c>
      <c r="D1128" s="70" t="s">
        <v>90</v>
      </c>
      <c r="E1128" s="70" t="s">
        <v>78</v>
      </c>
      <c r="F1128" s="70" t="str">
        <f t="shared" si="26"/>
        <v>250109S09_Mx_area_1_Phe</v>
      </c>
      <c r="G1128" s="124" t="s">
        <v>887</v>
      </c>
      <c r="H1128" s="70">
        <v>1</v>
      </c>
      <c r="I1128" s="119">
        <v>1.4830000000000001</v>
      </c>
      <c r="K1128" s="70" t="s">
        <v>736</v>
      </c>
      <c r="R1128" t="s">
        <v>849</v>
      </c>
      <c r="S1128" t="s">
        <v>71</v>
      </c>
    </row>
    <row r="1129" spans="1:19" x14ac:dyDescent="0.25">
      <c r="A1129" s="70" t="str">
        <f>extraction!$C$30</f>
        <v>250109S09_Mx_Batch_30_Tube_09</v>
      </c>
      <c r="B1129" s="70" t="str">
        <f>extraction!$D$30</f>
        <v>250109S09_Mx</v>
      </c>
      <c r="C1129" t="s">
        <v>744</v>
      </c>
      <c r="D1129" s="70" t="s">
        <v>91</v>
      </c>
      <c r="E1129" s="70" t="s">
        <v>78</v>
      </c>
      <c r="F1129" s="70" t="str">
        <f t="shared" si="26"/>
        <v>250109S09_Mx_area_1_Pro</v>
      </c>
      <c r="G1129" s="124" t="s">
        <v>887</v>
      </c>
      <c r="H1129" s="70">
        <v>1</v>
      </c>
      <c r="I1129" s="119">
        <v>4.657</v>
      </c>
      <c r="K1129" s="70" t="s">
        <v>736</v>
      </c>
      <c r="R1129" t="s">
        <v>849</v>
      </c>
      <c r="S1129" t="s">
        <v>71</v>
      </c>
    </row>
    <row r="1130" spans="1:19" x14ac:dyDescent="0.25">
      <c r="A1130" s="70" t="str">
        <f>extraction!$C$30</f>
        <v>250109S09_Mx_Batch_30_Tube_09</v>
      </c>
      <c r="B1130" s="70" t="str">
        <f>extraction!$D$30</f>
        <v>250109S09_Mx</v>
      </c>
      <c r="C1130" t="s">
        <v>745</v>
      </c>
      <c r="D1130" s="70" t="s">
        <v>92</v>
      </c>
      <c r="E1130" s="70" t="s">
        <v>78</v>
      </c>
      <c r="F1130" s="70" t="str">
        <f t="shared" si="26"/>
        <v>250109S09_Mx_area_1_Ser</v>
      </c>
      <c r="G1130" s="124" t="s">
        <v>887</v>
      </c>
      <c r="H1130" s="70">
        <v>1</v>
      </c>
      <c r="I1130" s="119">
        <v>2.71</v>
      </c>
      <c r="K1130" s="70" t="s">
        <v>736</v>
      </c>
      <c r="R1130" t="s">
        <v>849</v>
      </c>
      <c r="S1130" t="s">
        <v>71</v>
      </c>
    </row>
    <row r="1131" spans="1:19" x14ac:dyDescent="0.25">
      <c r="A1131" s="70" t="str">
        <f>extraction!$C$30</f>
        <v>250109S09_Mx_Batch_30_Tube_09</v>
      </c>
      <c r="B1131" s="70" t="str">
        <f>extraction!$D$30</f>
        <v>250109S09_Mx</v>
      </c>
      <c r="C1131" t="s">
        <v>746</v>
      </c>
      <c r="D1131" s="70" t="s">
        <v>93</v>
      </c>
      <c r="E1131" s="70" t="s">
        <v>78</v>
      </c>
      <c r="F1131" s="70" t="str">
        <f t="shared" si="26"/>
        <v>250109S09_Mx_area_1_Thr</v>
      </c>
      <c r="G1131" s="124" t="s">
        <v>887</v>
      </c>
      <c r="H1131" s="70">
        <v>1</v>
      </c>
      <c r="I1131" s="119">
        <v>2.569</v>
      </c>
      <c r="K1131" s="70" t="s">
        <v>736</v>
      </c>
      <c r="R1131" t="s">
        <v>849</v>
      </c>
      <c r="S1131" t="s">
        <v>71</v>
      </c>
    </row>
    <row r="1132" spans="1:19" x14ac:dyDescent="0.25">
      <c r="A1132" s="70" t="str">
        <f>extraction!$C$30</f>
        <v>250109S09_Mx_Batch_30_Tube_09</v>
      </c>
      <c r="B1132" s="70" t="str">
        <f>extraction!$D$30</f>
        <v>250109S09_Mx</v>
      </c>
      <c r="C1132" t="s">
        <v>747</v>
      </c>
      <c r="D1132" s="70" t="s">
        <v>94</v>
      </c>
      <c r="E1132" s="70" t="s">
        <v>78</v>
      </c>
      <c r="F1132" s="70" t="str">
        <f t="shared" si="26"/>
        <v>250109S09_Mx_area_1_Tyr</v>
      </c>
      <c r="G1132" s="124" t="s">
        <v>887</v>
      </c>
      <c r="H1132" s="70">
        <v>1</v>
      </c>
      <c r="I1132" s="119"/>
      <c r="K1132" s="70" t="s">
        <v>736</v>
      </c>
      <c r="R1132" t="s">
        <v>849</v>
      </c>
      <c r="S1132" t="s">
        <v>71</v>
      </c>
    </row>
    <row r="1133" spans="1:19" x14ac:dyDescent="0.25">
      <c r="A1133" s="70" t="str">
        <f>extraction!$C$30</f>
        <v>250109S09_Mx_Batch_30_Tube_09</v>
      </c>
      <c r="B1133" s="70" t="str">
        <f>extraction!$D$30</f>
        <v>250109S09_Mx</v>
      </c>
      <c r="C1133" t="s">
        <v>774</v>
      </c>
      <c r="D1133" s="70" t="s">
        <v>95</v>
      </c>
      <c r="E1133" s="70" t="s">
        <v>78</v>
      </c>
      <c r="F1133" s="70" t="str">
        <f t="shared" si="26"/>
        <v>250109S09_Mx_area_1_Val</v>
      </c>
      <c r="G1133" s="124" t="s">
        <v>887</v>
      </c>
      <c r="H1133" s="70">
        <v>1</v>
      </c>
      <c r="I1133" s="119"/>
      <c r="K1133" s="70" t="s">
        <v>736</v>
      </c>
      <c r="R1133" t="s">
        <v>849</v>
      </c>
      <c r="S1133" t="s">
        <v>71</v>
      </c>
    </row>
    <row r="1135" spans="1:19" x14ac:dyDescent="0.25">
      <c r="A1135" s="70" t="str">
        <f>extraction!$C$30</f>
        <v>250109S09_Mx_Batch_30_Tube_09</v>
      </c>
      <c r="B1135" s="70" t="str">
        <f>extraction!$D$30</f>
        <v>250109S09_Mx</v>
      </c>
      <c r="C1135" t="s">
        <v>734</v>
      </c>
      <c r="D1135" s="70" t="s">
        <v>84</v>
      </c>
      <c r="E1135" s="70" t="s">
        <v>77</v>
      </c>
      <c r="F1135" s="70" t="str">
        <f t="shared" ref="F1135:F1162" si="27">B1135&amp;"_"&amp;LEFT(E1135,4)&amp;"_"&amp;H1135&amp;"_"&amp;D1135</f>
        <v>250109S09_Mx_d15N_2_Ala</v>
      </c>
      <c r="G1135" s="123" t="s">
        <v>888</v>
      </c>
      <c r="H1135" s="70">
        <v>2</v>
      </c>
      <c r="I1135" s="120">
        <v>13.11</v>
      </c>
      <c r="J1135" s="70" t="s">
        <v>76</v>
      </c>
      <c r="K1135" s="70" t="s">
        <v>736</v>
      </c>
      <c r="R1135" t="s">
        <v>849</v>
      </c>
      <c r="S1135" t="s">
        <v>71</v>
      </c>
    </row>
    <row r="1136" spans="1:19" x14ac:dyDescent="0.25">
      <c r="A1136" s="70" t="str">
        <f>extraction!$C$30</f>
        <v>250109S09_Mx_Batch_30_Tube_09</v>
      </c>
      <c r="B1136" s="70" t="str">
        <f>extraction!$D$30</f>
        <v>250109S09_Mx</v>
      </c>
      <c r="C1136" t="s">
        <v>738</v>
      </c>
      <c r="D1136" s="70" t="s">
        <v>85</v>
      </c>
      <c r="E1136" s="70" t="s">
        <v>77</v>
      </c>
      <c r="F1136" s="70" t="str">
        <f t="shared" si="27"/>
        <v>250109S09_Mx_d15N_2_Asp</v>
      </c>
      <c r="G1136" s="123" t="s">
        <v>888</v>
      </c>
      <c r="H1136" s="70">
        <v>2</v>
      </c>
      <c r="I1136" s="120">
        <v>11.14</v>
      </c>
      <c r="J1136" s="70" t="s">
        <v>76</v>
      </c>
      <c r="K1136" s="70" t="s">
        <v>736</v>
      </c>
      <c r="R1136" t="s">
        <v>849</v>
      </c>
      <c r="S1136" t="s">
        <v>71</v>
      </c>
    </row>
    <row r="1137" spans="1:19" x14ac:dyDescent="0.25">
      <c r="A1137" s="70" t="str">
        <f>extraction!$C$30</f>
        <v>250109S09_Mx_Batch_30_Tube_09</v>
      </c>
      <c r="B1137" s="70" t="str">
        <f>extraction!$D$30</f>
        <v>250109S09_Mx</v>
      </c>
      <c r="C1137" t="s">
        <v>851</v>
      </c>
      <c r="D1137" s="70" t="s">
        <v>86</v>
      </c>
      <c r="E1137" s="70" t="s">
        <v>77</v>
      </c>
      <c r="F1137" s="70" t="str">
        <f t="shared" si="27"/>
        <v>250109S09_Mx_d15N_2_Glu</v>
      </c>
      <c r="G1137" s="123" t="s">
        <v>888</v>
      </c>
      <c r="H1137" s="70">
        <v>2</v>
      </c>
      <c r="I1137" s="120">
        <v>13.59</v>
      </c>
      <c r="J1137" s="70" t="s">
        <v>76</v>
      </c>
      <c r="K1137" s="70" t="s">
        <v>736</v>
      </c>
      <c r="R1137" t="s">
        <v>849</v>
      </c>
      <c r="S1137" t="s">
        <v>71</v>
      </c>
    </row>
    <row r="1138" spans="1:19" x14ac:dyDescent="0.25">
      <c r="A1138" s="70" t="str">
        <f>extraction!$C$30</f>
        <v>250109S09_Mx_Batch_30_Tube_09</v>
      </c>
      <c r="B1138" s="70" t="str">
        <f>extraction!$D$30</f>
        <v>250109S09_Mx</v>
      </c>
      <c r="C1138" s="127" t="s">
        <v>155</v>
      </c>
      <c r="D1138" s="70" t="s">
        <v>87</v>
      </c>
      <c r="E1138" s="70" t="s">
        <v>77</v>
      </c>
      <c r="F1138" s="70" t="str">
        <f t="shared" si="27"/>
        <v>250109S09_Mx_d15N_2_Gly</v>
      </c>
      <c r="G1138" s="123" t="s">
        <v>888</v>
      </c>
      <c r="H1138" s="70">
        <v>2</v>
      </c>
      <c r="I1138" s="120">
        <v>7.47</v>
      </c>
      <c r="J1138" s="70" t="s">
        <v>76</v>
      </c>
      <c r="K1138" s="70" t="s">
        <v>736</v>
      </c>
      <c r="R1138" t="s">
        <v>849</v>
      </c>
      <c r="S1138" t="s">
        <v>71</v>
      </c>
    </row>
    <row r="1139" spans="1:19" x14ac:dyDescent="0.25">
      <c r="A1139" s="70" t="str">
        <f>extraction!$C$30</f>
        <v>250109S09_Mx_Batch_30_Tube_09</v>
      </c>
      <c r="B1139" s="70" t="str">
        <f>extraction!$D$30</f>
        <v>250109S09_Mx</v>
      </c>
      <c r="C1139" t="s">
        <v>739</v>
      </c>
      <c r="D1139" s="70" t="s">
        <v>850</v>
      </c>
      <c r="E1139" s="70" t="s">
        <v>77</v>
      </c>
      <c r="F1139" s="70" t="str">
        <f t="shared" si="27"/>
        <v>250109S09_Mx_d15N_2_Ile</v>
      </c>
      <c r="G1139" s="123" t="s">
        <v>888</v>
      </c>
      <c r="H1139" s="70">
        <v>2</v>
      </c>
      <c r="I1139" s="120">
        <v>4.8899999999999997</v>
      </c>
      <c r="J1139" s="70" t="s">
        <v>76</v>
      </c>
      <c r="K1139" s="70" t="s">
        <v>736</v>
      </c>
      <c r="R1139" t="s">
        <v>849</v>
      </c>
      <c r="S1139" t="s">
        <v>71</v>
      </c>
    </row>
    <row r="1140" spans="1:19" x14ac:dyDescent="0.25">
      <c r="A1140" s="70" t="str">
        <f>extraction!$C$30</f>
        <v>250109S09_Mx_Batch_30_Tube_09</v>
      </c>
      <c r="B1140" s="70" t="str">
        <f>extraction!$D$30</f>
        <v>250109S09_Mx</v>
      </c>
      <c r="C1140" t="s">
        <v>740</v>
      </c>
      <c r="D1140" s="70" t="s">
        <v>88</v>
      </c>
      <c r="E1140" s="70" t="s">
        <v>77</v>
      </c>
      <c r="F1140" s="70" t="str">
        <f t="shared" si="27"/>
        <v>250109S09_Mx_d15N_2_Leu</v>
      </c>
      <c r="G1140" s="123" t="s">
        <v>888</v>
      </c>
      <c r="H1140" s="70">
        <v>2</v>
      </c>
      <c r="I1140" s="120">
        <v>9.2799999999999994</v>
      </c>
      <c r="J1140" s="70" t="s">
        <v>76</v>
      </c>
      <c r="K1140" s="70" t="s">
        <v>736</v>
      </c>
      <c r="R1140" t="s">
        <v>849</v>
      </c>
      <c r="S1140" t="s">
        <v>71</v>
      </c>
    </row>
    <row r="1141" spans="1:19" x14ac:dyDescent="0.25">
      <c r="A1141" s="70" t="str">
        <f>extraction!$C$30</f>
        <v>250109S09_Mx_Batch_30_Tube_09</v>
      </c>
      <c r="B1141" s="70" t="str">
        <f>extraction!$D$30</f>
        <v>250109S09_Mx</v>
      </c>
      <c r="C1141" t="s">
        <v>741</v>
      </c>
      <c r="D1141" s="70" t="s">
        <v>89</v>
      </c>
      <c r="E1141" s="70" t="s">
        <v>77</v>
      </c>
      <c r="F1141" s="70" t="str">
        <f t="shared" si="27"/>
        <v>250109S09_Mx_d15N_2_Lys</v>
      </c>
      <c r="G1141" s="123" t="s">
        <v>888</v>
      </c>
      <c r="H1141" s="70">
        <v>2</v>
      </c>
      <c r="I1141" s="120">
        <v>6.3</v>
      </c>
      <c r="J1141" s="70" t="s">
        <v>76</v>
      </c>
      <c r="K1141" s="70" t="s">
        <v>736</v>
      </c>
      <c r="R1141" t="s">
        <v>849</v>
      </c>
      <c r="S1141" t="s">
        <v>71</v>
      </c>
    </row>
    <row r="1142" spans="1:19" x14ac:dyDescent="0.25">
      <c r="A1142" s="70" t="str">
        <f>extraction!$C$30</f>
        <v>250109S09_Mx_Batch_30_Tube_09</v>
      </c>
      <c r="B1142" s="70" t="str">
        <f>extraction!$D$30</f>
        <v>250109S09_Mx</v>
      </c>
      <c r="C1142" t="s">
        <v>742</v>
      </c>
      <c r="D1142" s="70" t="s">
        <v>852</v>
      </c>
      <c r="E1142" s="70" t="s">
        <v>77</v>
      </c>
      <c r="F1142" s="70" t="str">
        <f t="shared" si="27"/>
        <v>250109S09_Mx_d15N_2_NLeu</v>
      </c>
      <c r="G1142" s="123" t="s">
        <v>888</v>
      </c>
      <c r="H1142" s="70">
        <v>2</v>
      </c>
      <c r="I1142" s="120">
        <v>0.74</v>
      </c>
      <c r="J1142" s="70" t="s">
        <v>76</v>
      </c>
      <c r="K1142" s="70" t="s">
        <v>736</v>
      </c>
      <c r="R1142" t="s">
        <v>849</v>
      </c>
      <c r="S1142" t="s">
        <v>71</v>
      </c>
    </row>
    <row r="1143" spans="1:19" x14ac:dyDescent="0.25">
      <c r="A1143" s="70" t="str">
        <f>extraction!$C$30</f>
        <v>250109S09_Mx_Batch_30_Tube_09</v>
      </c>
      <c r="B1143" s="70" t="str">
        <f>extraction!$D$30</f>
        <v>250109S09_Mx</v>
      </c>
      <c r="C1143" t="s">
        <v>743</v>
      </c>
      <c r="D1143" s="70" t="s">
        <v>90</v>
      </c>
      <c r="E1143" s="70" t="s">
        <v>77</v>
      </c>
      <c r="F1143" s="70" t="str">
        <f t="shared" si="27"/>
        <v>250109S09_Mx_d15N_2_Phe</v>
      </c>
      <c r="G1143" s="123" t="s">
        <v>888</v>
      </c>
      <c r="H1143" s="70">
        <v>2</v>
      </c>
      <c r="I1143" s="120">
        <v>6.4</v>
      </c>
      <c r="J1143" s="70" t="s">
        <v>76</v>
      </c>
      <c r="K1143" s="70" t="s">
        <v>736</v>
      </c>
      <c r="R1143" t="s">
        <v>849</v>
      </c>
      <c r="S1143" t="s">
        <v>71</v>
      </c>
    </row>
    <row r="1144" spans="1:19" x14ac:dyDescent="0.25">
      <c r="A1144" s="70" t="str">
        <f>extraction!$C$30</f>
        <v>250109S09_Mx_Batch_30_Tube_09</v>
      </c>
      <c r="B1144" s="70" t="str">
        <f>extraction!$D$30</f>
        <v>250109S09_Mx</v>
      </c>
      <c r="C1144" t="s">
        <v>744</v>
      </c>
      <c r="D1144" s="70" t="s">
        <v>91</v>
      </c>
      <c r="E1144" s="70" t="s">
        <v>77</v>
      </c>
      <c r="F1144" s="70" t="str">
        <f t="shared" si="27"/>
        <v>250109S09_Mx_d15N_2_Pro</v>
      </c>
      <c r="G1144" s="123" t="s">
        <v>888</v>
      </c>
      <c r="H1144" s="70">
        <v>2</v>
      </c>
      <c r="I1144" s="120">
        <v>11.2</v>
      </c>
      <c r="J1144" s="70" t="s">
        <v>76</v>
      </c>
      <c r="K1144" s="70" t="s">
        <v>736</v>
      </c>
      <c r="R1144" t="s">
        <v>849</v>
      </c>
      <c r="S1144" t="s">
        <v>71</v>
      </c>
    </row>
    <row r="1145" spans="1:19" x14ac:dyDescent="0.25">
      <c r="A1145" s="70" t="str">
        <f>extraction!$C$30</f>
        <v>250109S09_Mx_Batch_30_Tube_09</v>
      </c>
      <c r="B1145" s="70" t="str">
        <f>extraction!$D$30</f>
        <v>250109S09_Mx</v>
      </c>
      <c r="C1145" t="s">
        <v>745</v>
      </c>
      <c r="D1145" s="70" t="s">
        <v>92</v>
      </c>
      <c r="E1145" s="70" t="s">
        <v>77</v>
      </c>
      <c r="F1145" s="70" t="str">
        <f t="shared" si="27"/>
        <v>250109S09_Mx_d15N_2_Ser</v>
      </c>
      <c r="G1145" s="123" t="s">
        <v>888</v>
      </c>
      <c r="H1145" s="70">
        <v>2</v>
      </c>
      <c r="I1145" s="120">
        <v>6.58</v>
      </c>
      <c r="J1145" s="70" t="s">
        <v>76</v>
      </c>
      <c r="K1145" s="70" t="s">
        <v>736</v>
      </c>
      <c r="R1145" t="s">
        <v>849</v>
      </c>
      <c r="S1145" t="s">
        <v>71</v>
      </c>
    </row>
    <row r="1146" spans="1:19" x14ac:dyDescent="0.25">
      <c r="A1146" s="70" t="str">
        <f>extraction!$C$30</f>
        <v>250109S09_Mx_Batch_30_Tube_09</v>
      </c>
      <c r="B1146" s="70" t="str">
        <f>extraction!$D$30</f>
        <v>250109S09_Mx</v>
      </c>
      <c r="C1146" t="s">
        <v>746</v>
      </c>
      <c r="D1146" s="70" t="s">
        <v>93</v>
      </c>
      <c r="E1146" s="70" t="s">
        <v>77</v>
      </c>
      <c r="F1146" s="70" t="str">
        <f t="shared" si="27"/>
        <v>250109S09_Mx_d15N_2_Thr</v>
      </c>
      <c r="G1146" s="123" t="s">
        <v>888</v>
      </c>
      <c r="H1146" s="70">
        <v>2</v>
      </c>
      <c r="I1146" s="120">
        <v>-0.19</v>
      </c>
      <c r="J1146" s="70" t="s">
        <v>76</v>
      </c>
      <c r="K1146" s="70" t="s">
        <v>736</v>
      </c>
      <c r="R1146" t="s">
        <v>849</v>
      </c>
      <c r="S1146" t="s">
        <v>71</v>
      </c>
    </row>
    <row r="1147" spans="1:19" x14ac:dyDescent="0.25">
      <c r="A1147" s="70" t="str">
        <f>extraction!$C$30</f>
        <v>250109S09_Mx_Batch_30_Tube_09</v>
      </c>
      <c r="B1147" s="70" t="str">
        <f>extraction!$D$30</f>
        <v>250109S09_Mx</v>
      </c>
      <c r="C1147" t="s">
        <v>747</v>
      </c>
      <c r="D1147" s="70" t="s">
        <v>94</v>
      </c>
      <c r="E1147" s="70" t="s">
        <v>77</v>
      </c>
      <c r="F1147" s="70" t="str">
        <f t="shared" si="27"/>
        <v>250109S09_Mx_d15N_2_Tyr</v>
      </c>
      <c r="G1147" s="123" t="s">
        <v>888</v>
      </c>
      <c r="H1147" s="70">
        <v>2</v>
      </c>
      <c r="I1147" s="120"/>
      <c r="J1147" s="70" t="s">
        <v>76</v>
      </c>
      <c r="K1147" s="70" t="s">
        <v>736</v>
      </c>
      <c r="R1147" t="s">
        <v>849</v>
      </c>
      <c r="S1147" t="s">
        <v>71</v>
      </c>
    </row>
    <row r="1148" spans="1:19" x14ac:dyDescent="0.25">
      <c r="A1148" s="70" t="str">
        <f>extraction!$C$30</f>
        <v>250109S09_Mx_Batch_30_Tube_09</v>
      </c>
      <c r="B1148" s="70" t="str">
        <f>extraction!$D$30</f>
        <v>250109S09_Mx</v>
      </c>
      <c r="C1148" t="s">
        <v>774</v>
      </c>
      <c r="D1148" s="70" t="s">
        <v>95</v>
      </c>
      <c r="E1148" s="70" t="s">
        <v>77</v>
      </c>
      <c r="F1148" s="70" t="str">
        <f t="shared" si="27"/>
        <v>250109S09_Mx_d15N_2_Val</v>
      </c>
      <c r="G1148" s="123" t="s">
        <v>888</v>
      </c>
      <c r="H1148" s="70">
        <v>2</v>
      </c>
      <c r="I1148" s="120"/>
      <c r="J1148" s="70" t="s">
        <v>76</v>
      </c>
      <c r="K1148" s="70" t="s">
        <v>736</v>
      </c>
      <c r="R1148" t="s">
        <v>849</v>
      </c>
      <c r="S1148" t="s">
        <v>71</v>
      </c>
    </row>
    <row r="1149" spans="1:19" x14ac:dyDescent="0.25">
      <c r="A1149" s="70" t="str">
        <f>extraction!$C$30</f>
        <v>250109S09_Mx_Batch_30_Tube_09</v>
      </c>
      <c r="B1149" s="70" t="str">
        <f>extraction!$D$30</f>
        <v>250109S09_Mx</v>
      </c>
      <c r="C1149" t="s">
        <v>734</v>
      </c>
      <c r="D1149" s="70" t="s">
        <v>84</v>
      </c>
      <c r="E1149" s="70" t="s">
        <v>78</v>
      </c>
      <c r="F1149" s="70" t="str">
        <f t="shared" si="27"/>
        <v>250109S09_Mx_area_2_Ala</v>
      </c>
      <c r="G1149" s="123" t="s">
        <v>888</v>
      </c>
      <c r="H1149" s="70">
        <v>2</v>
      </c>
      <c r="I1149" s="120">
        <v>6.1820000000000004</v>
      </c>
      <c r="K1149" s="70" t="s">
        <v>736</v>
      </c>
      <c r="R1149" t="s">
        <v>849</v>
      </c>
      <c r="S1149" t="s">
        <v>71</v>
      </c>
    </row>
    <row r="1150" spans="1:19" x14ac:dyDescent="0.25">
      <c r="A1150" s="70" t="str">
        <f>extraction!$C$30</f>
        <v>250109S09_Mx_Batch_30_Tube_09</v>
      </c>
      <c r="B1150" s="70" t="str">
        <f>extraction!$D$30</f>
        <v>250109S09_Mx</v>
      </c>
      <c r="C1150" t="s">
        <v>738</v>
      </c>
      <c r="D1150" s="70" t="s">
        <v>85</v>
      </c>
      <c r="E1150" s="70" t="s">
        <v>78</v>
      </c>
      <c r="F1150" s="70" t="str">
        <f t="shared" si="27"/>
        <v>250109S09_Mx_area_2_Asp</v>
      </c>
      <c r="G1150" s="123" t="s">
        <v>888</v>
      </c>
      <c r="H1150" s="70">
        <v>2</v>
      </c>
      <c r="I1150" s="120">
        <v>7.875</v>
      </c>
      <c r="K1150" s="70" t="s">
        <v>736</v>
      </c>
      <c r="R1150" t="s">
        <v>849</v>
      </c>
      <c r="S1150" t="s">
        <v>71</v>
      </c>
    </row>
    <row r="1151" spans="1:19" x14ac:dyDescent="0.25">
      <c r="A1151" s="70" t="str">
        <f>extraction!$C$30</f>
        <v>250109S09_Mx_Batch_30_Tube_09</v>
      </c>
      <c r="B1151" s="70" t="str">
        <f>extraction!$D$30</f>
        <v>250109S09_Mx</v>
      </c>
      <c r="C1151" t="s">
        <v>851</v>
      </c>
      <c r="D1151" s="70" t="s">
        <v>86</v>
      </c>
      <c r="E1151" s="70" t="s">
        <v>78</v>
      </c>
      <c r="F1151" s="70" t="str">
        <f t="shared" si="27"/>
        <v>250109S09_Mx_area_2_Glu</v>
      </c>
      <c r="G1151" s="123" t="s">
        <v>888</v>
      </c>
      <c r="H1151" s="70">
        <v>2</v>
      </c>
      <c r="I1151" s="120">
        <v>9.1189999999999998</v>
      </c>
      <c r="K1151" s="70" t="s">
        <v>736</v>
      </c>
      <c r="R1151" t="s">
        <v>849</v>
      </c>
      <c r="S1151" t="s">
        <v>71</v>
      </c>
    </row>
    <row r="1152" spans="1:19" x14ac:dyDescent="0.25">
      <c r="A1152" s="70" t="str">
        <f>extraction!$C$30</f>
        <v>250109S09_Mx_Batch_30_Tube_09</v>
      </c>
      <c r="B1152" s="70" t="str">
        <f>extraction!$D$30</f>
        <v>250109S09_Mx</v>
      </c>
      <c r="C1152" s="127" t="s">
        <v>155</v>
      </c>
      <c r="D1152" s="70" t="s">
        <v>87</v>
      </c>
      <c r="E1152" s="70" t="s">
        <v>78</v>
      </c>
      <c r="F1152" s="70" t="str">
        <f t="shared" si="27"/>
        <v>250109S09_Mx_area_2_Gly</v>
      </c>
      <c r="G1152" s="123" t="s">
        <v>888</v>
      </c>
      <c r="H1152" s="70">
        <v>2</v>
      </c>
      <c r="I1152" s="120">
        <v>12.763999999999999</v>
      </c>
      <c r="K1152" s="70" t="s">
        <v>736</v>
      </c>
      <c r="R1152" t="s">
        <v>849</v>
      </c>
      <c r="S1152" t="s">
        <v>71</v>
      </c>
    </row>
    <row r="1153" spans="1:19" x14ac:dyDescent="0.25">
      <c r="A1153" s="70" t="str">
        <f>extraction!$C$30</f>
        <v>250109S09_Mx_Batch_30_Tube_09</v>
      </c>
      <c r="B1153" s="70" t="str">
        <f>extraction!$D$30</f>
        <v>250109S09_Mx</v>
      </c>
      <c r="C1153" t="s">
        <v>739</v>
      </c>
      <c r="D1153" s="70" t="s">
        <v>850</v>
      </c>
      <c r="E1153" s="70" t="s">
        <v>78</v>
      </c>
      <c r="F1153" s="70" t="str">
        <f t="shared" si="27"/>
        <v>250109S09_Mx_area_2_Ile</v>
      </c>
      <c r="G1153" s="123" t="s">
        <v>888</v>
      </c>
      <c r="H1153" s="70">
        <v>2</v>
      </c>
      <c r="I1153" s="120">
        <v>1.8740000000000001</v>
      </c>
      <c r="K1153" s="70" t="s">
        <v>736</v>
      </c>
      <c r="R1153" t="s">
        <v>849</v>
      </c>
      <c r="S1153" t="s">
        <v>71</v>
      </c>
    </row>
    <row r="1154" spans="1:19" x14ac:dyDescent="0.25">
      <c r="A1154" s="70" t="str">
        <f>extraction!$C$30</f>
        <v>250109S09_Mx_Batch_30_Tube_09</v>
      </c>
      <c r="B1154" s="70" t="str">
        <f>extraction!$D$30</f>
        <v>250109S09_Mx</v>
      </c>
      <c r="C1154" t="s">
        <v>740</v>
      </c>
      <c r="D1154" s="70" t="s">
        <v>88</v>
      </c>
      <c r="E1154" s="70" t="s">
        <v>78</v>
      </c>
      <c r="F1154" s="70" t="str">
        <f t="shared" si="27"/>
        <v>250109S09_Mx_area_2_Leu</v>
      </c>
      <c r="G1154" s="123" t="s">
        <v>888</v>
      </c>
      <c r="H1154" s="70">
        <v>2</v>
      </c>
      <c r="I1154" s="120">
        <v>5.48</v>
      </c>
      <c r="K1154" s="70" t="s">
        <v>736</v>
      </c>
      <c r="R1154" t="s">
        <v>849</v>
      </c>
      <c r="S1154" t="s">
        <v>71</v>
      </c>
    </row>
    <row r="1155" spans="1:19" x14ac:dyDescent="0.25">
      <c r="A1155" s="70" t="str">
        <f>extraction!$C$30</f>
        <v>250109S09_Mx_Batch_30_Tube_09</v>
      </c>
      <c r="B1155" s="70" t="str">
        <f>extraction!$D$30</f>
        <v>250109S09_Mx</v>
      </c>
      <c r="C1155" t="s">
        <v>741</v>
      </c>
      <c r="D1155" s="70" t="s">
        <v>89</v>
      </c>
      <c r="E1155" s="70" t="s">
        <v>78</v>
      </c>
      <c r="F1155" s="70" t="str">
        <f t="shared" si="27"/>
        <v>250109S09_Mx_area_2_Lys</v>
      </c>
      <c r="G1155" s="123" t="s">
        <v>888</v>
      </c>
      <c r="H1155" s="70">
        <v>2</v>
      </c>
      <c r="I1155" s="120">
        <v>6.2389999999999999</v>
      </c>
      <c r="K1155" s="70" t="s">
        <v>736</v>
      </c>
      <c r="R1155" t="s">
        <v>849</v>
      </c>
      <c r="S1155" t="s">
        <v>71</v>
      </c>
    </row>
    <row r="1156" spans="1:19" x14ac:dyDescent="0.25">
      <c r="A1156" s="70" t="str">
        <f>extraction!$C$30</f>
        <v>250109S09_Mx_Batch_30_Tube_09</v>
      </c>
      <c r="B1156" s="70" t="str">
        <f>extraction!$D$30</f>
        <v>250109S09_Mx</v>
      </c>
      <c r="C1156" t="s">
        <v>742</v>
      </c>
      <c r="D1156" s="70" t="s">
        <v>852</v>
      </c>
      <c r="E1156" s="70" t="s">
        <v>78</v>
      </c>
      <c r="F1156" s="70" t="str">
        <f t="shared" si="27"/>
        <v>250109S09_Mx_area_2_NLeu</v>
      </c>
      <c r="G1156" s="123" t="s">
        <v>888</v>
      </c>
      <c r="H1156" s="70">
        <v>2</v>
      </c>
      <c r="I1156" s="120">
        <v>16.815999999999999</v>
      </c>
      <c r="K1156" s="70" t="s">
        <v>736</v>
      </c>
      <c r="R1156" t="s">
        <v>849</v>
      </c>
      <c r="S1156" t="s">
        <v>71</v>
      </c>
    </row>
    <row r="1157" spans="1:19" x14ac:dyDescent="0.25">
      <c r="A1157" s="70" t="str">
        <f>extraction!$C$30</f>
        <v>250109S09_Mx_Batch_30_Tube_09</v>
      </c>
      <c r="B1157" s="70" t="str">
        <f>extraction!$D$30</f>
        <v>250109S09_Mx</v>
      </c>
      <c r="C1157" t="s">
        <v>743</v>
      </c>
      <c r="D1157" s="70" t="s">
        <v>90</v>
      </c>
      <c r="E1157" s="70" t="s">
        <v>78</v>
      </c>
      <c r="F1157" s="70" t="str">
        <f t="shared" si="27"/>
        <v>250109S09_Mx_area_2_Phe</v>
      </c>
      <c r="G1157" s="123" t="s">
        <v>888</v>
      </c>
      <c r="H1157" s="70">
        <v>2</v>
      </c>
      <c r="I1157" s="120">
        <v>1.8109999999999999</v>
      </c>
      <c r="K1157" s="70" t="s">
        <v>736</v>
      </c>
      <c r="R1157" t="s">
        <v>849</v>
      </c>
      <c r="S1157" t="s">
        <v>71</v>
      </c>
    </row>
    <row r="1158" spans="1:19" x14ac:dyDescent="0.25">
      <c r="A1158" s="70" t="str">
        <f>extraction!$C$30</f>
        <v>250109S09_Mx_Batch_30_Tube_09</v>
      </c>
      <c r="B1158" s="70" t="str">
        <f>extraction!$D$30</f>
        <v>250109S09_Mx</v>
      </c>
      <c r="C1158" t="s">
        <v>744</v>
      </c>
      <c r="D1158" s="70" t="s">
        <v>91</v>
      </c>
      <c r="E1158" s="70" t="s">
        <v>78</v>
      </c>
      <c r="F1158" s="70" t="str">
        <f t="shared" si="27"/>
        <v>250109S09_Mx_area_2_Pro</v>
      </c>
      <c r="G1158" s="123" t="s">
        <v>888</v>
      </c>
      <c r="H1158" s="70">
        <v>2</v>
      </c>
      <c r="I1158" s="120">
        <v>5.4470000000000001</v>
      </c>
      <c r="K1158" s="70" t="s">
        <v>736</v>
      </c>
      <c r="R1158" t="s">
        <v>849</v>
      </c>
      <c r="S1158" t="s">
        <v>71</v>
      </c>
    </row>
    <row r="1159" spans="1:19" x14ac:dyDescent="0.25">
      <c r="A1159" s="70" t="str">
        <f>extraction!$C$30</f>
        <v>250109S09_Mx_Batch_30_Tube_09</v>
      </c>
      <c r="B1159" s="70" t="str">
        <f>extraction!$D$30</f>
        <v>250109S09_Mx</v>
      </c>
      <c r="C1159" t="s">
        <v>745</v>
      </c>
      <c r="D1159" s="70" t="s">
        <v>92</v>
      </c>
      <c r="E1159" s="70" t="s">
        <v>78</v>
      </c>
      <c r="F1159" s="70" t="str">
        <f t="shared" si="27"/>
        <v>250109S09_Mx_area_2_Ser</v>
      </c>
      <c r="G1159" s="123" t="s">
        <v>888</v>
      </c>
      <c r="H1159" s="70">
        <v>2</v>
      </c>
      <c r="I1159" s="120">
        <v>2.698</v>
      </c>
      <c r="K1159" s="70" t="s">
        <v>736</v>
      </c>
      <c r="R1159" t="s">
        <v>849</v>
      </c>
      <c r="S1159" t="s">
        <v>71</v>
      </c>
    </row>
    <row r="1160" spans="1:19" x14ac:dyDescent="0.25">
      <c r="A1160" s="70" t="str">
        <f>extraction!$C$30</f>
        <v>250109S09_Mx_Batch_30_Tube_09</v>
      </c>
      <c r="B1160" s="70" t="str">
        <f>extraction!$D$30</f>
        <v>250109S09_Mx</v>
      </c>
      <c r="C1160" t="s">
        <v>746</v>
      </c>
      <c r="D1160" s="70" t="s">
        <v>93</v>
      </c>
      <c r="E1160" s="70" t="s">
        <v>78</v>
      </c>
      <c r="F1160" s="70" t="str">
        <f t="shared" si="27"/>
        <v>250109S09_Mx_area_2_Thr</v>
      </c>
      <c r="G1160" s="123" t="s">
        <v>888</v>
      </c>
      <c r="H1160" s="70">
        <v>2</v>
      </c>
      <c r="I1160" s="120">
        <v>3.044</v>
      </c>
      <c r="K1160" s="70" t="s">
        <v>736</v>
      </c>
      <c r="R1160" t="s">
        <v>849</v>
      </c>
      <c r="S1160" t="s">
        <v>71</v>
      </c>
    </row>
    <row r="1161" spans="1:19" x14ac:dyDescent="0.25">
      <c r="A1161" s="70" t="str">
        <f>extraction!$C$30</f>
        <v>250109S09_Mx_Batch_30_Tube_09</v>
      </c>
      <c r="B1161" s="70" t="str">
        <f>extraction!$D$30</f>
        <v>250109S09_Mx</v>
      </c>
      <c r="C1161" t="s">
        <v>747</v>
      </c>
      <c r="D1161" s="70" t="s">
        <v>94</v>
      </c>
      <c r="E1161" s="70" t="s">
        <v>78</v>
      </c>
      <c r="F1161" s="70" t="str">
        <f t="shared" si="27"/>
        <v>250109S09_Mx_area_2_Tyr</v>
      </c>
      <c r="G1161" s="123" t="s">
        <v>888</v>
      </c>
      <c r="H1161" s="70">
        <v>2</v>
      </c>
      <c r="I1161" s="120"/>
      <c r="K1161" s="70" t="s">
        <v>736</v>
      </c>
      <c r="R1161" t="s">
        <v>849</v>
      </c>
      <c r="S1161" t="s">
        <v>71</v>
      </c>
    </row>
    <row r="1162" spans="1:19" x14ac:dyDescent="0.25">
      <c r="A1162" s="70" t="str">
        <f>extraction!$C$30</f>
        <v>250109S09_Mx_Batch_30_Tube_09</v>
      </c>
      <c r="B1162" s="70" t="str">
        <f>extraction!$D$30</f>
        <v>250109S09_Mx</v>
      </c>
      <c r="C1162" t="s">
        <v>774</v>
      </c>
      <c r="D1162" s="70" t="s">
        <v>95</v>
      </c>
      <c r="E1162" s="70" t="s">
        <v>78</v>
      </c>
      <c r="F1162" s="70" t="str">
        <f t="shared" si="27"/>
        <v>250109S09_Mx_area_2_Val</v>
      </c>
      <c r="G1162" s="123" t="s">
        <v>888</v>
      </c>
      <c r="H1162" s="70">
        <v>2</v>
      </c>
      <c r="I1162" s="120"/>
      <c r="K1162" s="70" t="s">
        <v>736</v>
      </c>
      <c r="R1162" t="s">
        <v>849</v>
      </c>
      <c r="S1162" t="s">
        <v>71</v>
      </c>
    </row>
    <row r="1163" spans="1:19" x14ac:dyDescent="0.25">
      <c r="C1163"/>
      <c r="G1163" s="125"/>
      <c r="I1163" s="122"/>
    </row>
    <row r="1164" spans="1:19" x14ac:dyDescent="0.25">
      <c r="A1164" s="70" t="str">
        <f>extraction!$C$31</f>
        <v>250109S10_Mx_Batch_30_Tube_10</v>
      </c>
      <c r="B1164" s="70" t="str">
        <f>extraction!$D$31</f>
        <v>250109S10_Mx</v>
      </c>
      <c r="C1164" t="s">
        <v>734</v>
      </c>
      <c r="D1164" s="70" t="s">
        <v>84</v>
      </c>
      <c r="E1164" s="70" t="s">
        <v>77</v>
      </c>
      <c r="F1164" s="70" t="str">
        <f t="shared" ref="F1164:F1191" si="28">B1164&amp;"_"&amp;LEFT(E1164,4)&amp;"_"&amp;H1164&amp;"_"&amp;D1164</f>
        <v>250109S10_Mx_d15N_1_Ala</v>
      </c>
      <c r="G1164" s="123" t="s">
        <v>876</v>
      </c>
      <c r="H1164" s="70">
        <v>1</v>
      </c>
      <c r="I1164" s="121">
        <v>11.97</v>
      </c>
      <c r="J1164" s="70" t="s">
        <v>76</v>
      </c>
      <c r="K1164" s="70" t="s">
        <v>736</v>
      </c>
      <c r="R1164" t="s">
        <v>849</v>
      </c>
      <c r="S1164" t="s">
        <v>71</v>
      </c>
    </row>
    <row r="1165" spans="1:19" x14ac:dyDescent="0.25">
      <c r="A1165" s="70" t="str">
        <f>extraction!$C$31</f>
        <v>250109S10_Mx_Batch_30_Tube_10</v>
      </c>
      <c r="B1165" s="70" t="str">
        <f>extraction!$D$31</f>
        <v>250109S10_Mx</v>
      </c>
      <c r="C1165" t="s">
        <v>738</v>
      </c>
      <c r="D1165" s="70" t="s">
        <v>85</v>
      </c>
      <c r="E1165" s="70" t="s">
        <v>77</v>
      </c>
      <c r="F1165" s="70" t="str">
        <f t="shared" si="28"/>
        <v>250109S10_Mx_d15N_1_Asp</v>
      </c>
      <c r="G1165" s="123" t="s">
        <v>876</v>
      </c>
      <c r="H1165" s="70">
        <v>1</v>
      </c>
      <c r="I1165" s="120">
        <v>10.38</v>
      </c>
      <c r="J1165" s="70" t="s">
        <v>76</v>
      </c>
      <c r="K1165" s="70" t="s">
        <v>736</v>
      </c>
      <c r="R1165" t="s">
        <v>849</v>
      </c>
      <c r="S1165" t="s">
        <v>71</v>
      </c>
    </row>
    <row r="1166" spans="1:19" x14ac:dyDescent="0.25">
      <c r="A1166" s="70" t="str">
        <f>extraction!$C$31</f>
        <v>250109S10_Mx_Batch_30_Tube_10</v>
      </c>
      <c r="B1166" s="70" t="str">
        <f>extraction!$D$31</f>
        <v>250109S10_Mx</v>
      </c>
      <c r="C1166" t="s">
        <v>851</v>
      </c>
      <c r="D1166" s="70" t="s">
        <v>86</v>
      </c>
      <c r="E1166" s="70" t="s">
        <v>77</v>
      </c>
      <c r="F1166" s="70" t="str">
        <f t="shared" si="28"/>
        <v>250109S10_Mx_d15N_1_Glu</v>
      </c>
      <c r="G1166" s="123" t="s">
        <v>876</v>
      </c>
      <c r="H1166" s="70">
        <v>1</v>
      </c>
      <c r="I1166" s="120">
        <v>13.36</v>
      </c>
      <c r="J1166" s="70" t="s">
        <v>76</v>
      </c>
      <c r="K1166" s="70" t="s">
        <v>736</v>
      </c>
      <c r="R1166" t="s">
        <v>849</v>
      </c>
      <c r="S1166" t="s">
        <v>71</v>
      </c>
    </row>
    <row r="1167" spans="1:19" x14ac:dyDescent="0.25">
      <c r="A1167" s="70" t="str">
        <f>extraction!$C$31</f>
        <v>250109S10_Mx_Batch_30_Tube_10</v>
      </c>
      <c r="B1167" s="70" t="str">
        <f>extraction!$D$31</f>
        <v>250109S10_Mx</v>
      </c>
      <c r="C1167" s="127" t="s">
        <v>155</v>
      </c>
      <c r="D1167" s="70" t="s">
        <v>87</v>
      </c>
      <c r="E1167" s="70" t="s">
        <v>77</v>
      </c>
      <c r="F1167" s="70" t="str">
        <f t="shared" si="28"/>
        <v>250109S10_Mx_d15N_1_Gly</v>
      </c>
      <c r="G1167" s="123" t="s">
        <v>876</v>
      </c>
      <c r="H1167" s="70">
        <v>1</v>
      </c>
      <c r="I1167" s="120">
        <v>11.39</v>
      </c>
      <c r="J1167" s="70" t="s">
        <v>76</v>
      </c>
      <c r="K1167" s="70" t="s">
        <v>736</v>
      </c>
      <c r="R1167" t="s">
        <v>849</v>
      </c>
      <c r="S1167" t="s">
        <v>71</v>
      </c>
    </row>
    <row r="1168" spans="1:19" x14ac:dyDescent="0.25">
      <c r="A1168" s="70" t="str">
        <f>extraction!$C$31</f>
        <v>250109S10_Mx_Batch_30_Tube_10</v>
      </c>
      <c r="B1168" s="70" t="str">
        <f>extraction!$D$31</f>
        <v>250109S10_Mx</v>
      </c>
      <c r="C1168" t="s">
        <v>739</v>
      </c>
      <c r="D1168" s="70" t="s">
        <v>850</v>
      </c>
      <c r="E1168" s="70" t="s">
        <v>77</v>
      </c>
      <c r="F1168" s="70" t="str">
        <f t="shared" si="28"/>
        <v>250109S10_Mx_d15N_1_Ile</v>
      </c>
      <c r="G1168" s="123" t="s">
        <v>876</v>
      </c>
      <c r="H1168" s="70">
        <v>1</v>
      </c>
      <c r="I1168" s="120"/>
      <c r="J1168" s="70" t="s">
        <v>76</v>
      </c>
      <c r="K1168" s="70" t="s">
        <v>736</v>
      </c>
      <c r="R1168" t="s">
        <v>849</v>
      </c>
      <c r="S1168" t="s">
        <v>71</v>
      </c>
    </row>
    <row r="1169" spans="1:19" x14ac:dyDescent="0.25">
      <c r="A1169" s="70" t="str">
        <f>extraction!$C$31</f>
        <v>250109S10_Mx_Batch_30_Tube_10</v>
      </c>
      <c r="B1169" s="70" t="str">
        <f>extraction!$D$31</f>
        <v>250109S10_Mx</v>
      </c>
      <c r="C1169" t="s">
        <v>740</v>
      </c>
      <c r="D1169" s="70" t="s">
        <v>88</v>
      </c>
      <c r="E1169" s="70" t="s">
        <v>77</v>
      </c>
      <c r="F1169" s="70" t="str">
        <f t="shared" si="28"/>
        <v>250109S10_Mx_d15N_1_Leu</v>
      </c>
      <c r="G1169" s="123" t="s">
        <v>876</v>
      </c>
      <c r="H1169" s="70">
        <v>1</v>
      </c>
      <c r="I1169" s="120">
        <v>6.48</v>
      </c>
      <c r="J1169" s="70" t="s">
        <v>76</v>
      </c>
      <c r="K1169" s="70" t="s">
        <v>736</v>
      </c>
      <c r="R1169" t="s">
        <v>849</v>
      </c>
      <c r="S1169" t="s">
        <v>71</v>
      </c>
    </row>
    <row r="1170" spans="1:19" x14ac:dyDescent="0.25">
      <c r="A1170" s="70" t="str">
        <f>extraction!$C$31</f>
        <v>250109S10_Mx_Batch_30_Tube_10</v>
      </c>
      <c r="B1170" s="70" t="str">
        <f>extraction!$D$31</f>
        <v>250109S10_Mx</v>
      </c>
      <c r="C1170" t="s">
        <v>741</v>
      </c>
      <c r="D1170" s="70" t="s">
        <v>89</v>
      </c>
      <c r="E1170" s="70" t="s">
        <v>77</v>
      </c>
      <c r="F1170" s="70" t="str">
        <f t="shared" si="28"/>
        <v>250109S10_Mx_d15N_1_Lys</v>
      </c>
      <c r="G1170" s="123" t="s">
        <v>876</v>
      </c>
      <c r="H1170" s="70">
        <v>1</v>
      </c>
      <c r="I1170" s="120">
        <v>3.57</v>
      </c>
      <c r="J1170" s="70" t="s">
        <v>76</v>
      </c>
      <c r="K1170" s="70" t="s">
        <v>736</v>
      </c>
      <c r="R1170" t="s">
        <v>849</v>
      </c>
      <c r="S1170" t="s">
        <v>71</v>
      </c>
    </row>
    <row r="1171" spans="1:19" x14ac:dyDescent="0.25">
      <c r="A1171" s="70" t="str">
        <f>extraction!$C$31</f>
        <v>250109S10_Mx_Batch_30_Tube_10</v>
      </c>
      <c r="B1171" s="70" t="str">
        <f>extraction!$D$31</f>
        <v>250109S10_Mx</v>
      </c>
      <c r="C1171" t="s">
        <v>742</v>
      </c>
      <c r="D1171" s="70" t="s">
        <v>852</v>
      </c>
      <c r="E1171" s="70" t="s">
        <v>77</v>
      </c>
      <c r="F1171" s="70" t="str">
        <f t="shared" si="28"/>
        <v>250109S10_Mx_d15N_1_NLeu</v>
      </c>
      <c r="G1171" s="123" t="s">
        <v>876</v>
      </c>
      <c r="H1171" s="70">
        <v>1</v>
      </c>
      <c r="I1171" s="120">
        <v>-1.07</v>
      </c>
      <c r="J1171" s="70" t="s">
        <v>76</v>
      </c>
      <c r="K1171" s="70" t="s">
        <v>736</v>
      </c>
      <c r="R1171" t="s">
        <v>849</v>
      </c>
      <c r="S1171" t="s">
        <v>71</v>
      </c>
    </row>
    <row r="1172" spans="1:19" x14ac:dyDescent="0.25">
      <c r="A1172" s="70" t="str">
        <f>extraction!$C$31</f>
        <v>250109S10_Mx_Batch_30_Tube_10</v>
      </c>
      <c r="B1172" s="70" t="str">
        <f>extraction!$D$31</f>
        <v>250109S10_Mx</v>
      </c>
      <c r="C1172" t="s">
        <v>743</v>
      </c>
      <c r="D1172" s="70" t="s">
        <v>90</v>
      </c>
      <c r="E1172" s="70" t="s">
        <v>77</v>
      </c>
      <c r="F1172" s="70" t="str">
        <f t="shared" si="28"/>
        <v>250109S10_Mx_d15N_1_Phe</v>
      </c>
      <c r="G1172" s="123" t="s">
        <v>876</v>
      </c>
      <c r="H1172" s="70">
        <v>1</v>
      </c>
      <c r="I1172" s="120"/>
      <c r="J1172" s="70" t="s">
        <v>76</v>
      </c>
      <c r="K1172" s="70" t="s">
        <v>736</v>
      </c>
      <c r="R1172" t="s">
        <v>849</v>
      </c>
      <c r="S1172" t="s">
        <v>71</v>
      </c>
    </row>
    <row r="1173" spans="1:19" x14ac:dyDescent="0.25">
      <c r="A1173" s="70" t="str">
        <f>extraction!$C$31</f>
        <v>250109S10_Mx_Batch_30_Tube_10</v>
      </c>
      <c r="B1173" s="70" t="str">
        <f>extraction!$D$31</f>
        <v>250109S10_Mx</v>
      </c>
      <c r="C1173" t="s">
        <v>744</v>
      </c>
      <c r="D1173" s="70" t="s">
        <v>91</v>
      </c>
      <c r="E1173" s="70" t="s">
        <v>77</v>
      </c>
      <c r="F1173" s="70" t="str">
        <f t="shared" si="28"/>
        <v>250109S10_Mx_d15N_1_Pro</v>
      </c>
      <c r="G1173" s="123" t="s">
        <v>876</v>
      </c>
      <c r="H1173" s="70">
        <v>1</v>
      </c>
      <c r="I1173" s="120">
        <v>11</v>
      </c>
      <c r="J1173" s="70" t="s">
        <v>76</v>
      </c>
      <c r="K1173" s="70" t="s">
        <v>736</v>
      </c>
      <c r="R1173" t="s">
        <v>849</v>
      </c>
      <c r="S1173" t="s">
        <v>71</v>
      </c>
    </row>
    <row r="1174" spans="1:19" x14ac:dyDescent="0.25">
      <c r="A1174" s="70" t="str">
        <f>extraction!$C$31</f>
        <v>250109S10_Mx_Batch_30_Tube_10</v>
      </c>
      <c r="B1174" s="70" t="str">
        <f>extraction!$D$31</f>
        <v>250109S10_Mx</v>
      </c>
      <c r="C1174" t="s">
        <v>745</v>
      </c>
      <c r="D1174" s="70" t="s">
        <v>92</v>
      </c>
      <c r="E1174" s="70" t="s">
        <v>77</v>
      </c>
      <c r="F1174" s="70" t="str">
        <f t="shared" si="28"/>
        <v>250109S10_Mx_d15N_1_Ser</v>
      </c>
      <c r="G1174" s="123" t="s">
        <v>876</v>
      </c>
      <c r="H1174" s="70">
        <v>1</v>
      </c>
      <c r="I1174" s="120"/>
      <c r="J1174" s="70" t="s">
        <v>76</v>
      </c>
      <c r="K1174" s="70" t="s">
        <v>736</v>
      </c>
      <c r="R1174" t="s">
        <v>849</v>
      </c>
      <c r="S1174" t="s">
        <v>71</v>
      </c>
    </row>
    <row r="1175" spans="1:19" x14ac:dyDescent="0.25">
      <c r="A1175" s="70" t="str">
        <f>extraction!$C$31</f>
        <v>250109S10_Mx_Batch_30_Tube_10</v>
      </c>
      <c r="B1175" s="70" t="str">
        <f>extraction!$D$31</f>
        <v>250109S10_Mx</v>
      </c>
      <c r="C1175" t="s">
        <v>746</v>
      </c>
      <c r="D1175" s="70" t="s">
        <v>93</v>
      </c>
      <c r="E1175" s="70" t="s">
        <v>77</v>
      </c>
      <c r="F1175" s="70" t="str">
        <f t="shared" si="28"/>
        <v>250109S10_Mx_d15N_1_Thr</v>
      </c>
      <c r="G1175" s="123" t="s">
        <v>876</v>
      </c>
      <c r="H1175" s="70">
        <v>1</v>
      </c>
      <c r="I1175" s="120">
        <v>1.88</v>
      </c>
      <c r="J1175" s="70" t="s">
        <v>76</v>
      </c>
      <c r="K1175" s="70" t="s">
        <v>736</v>
      </c>
      <c r="R1175" t="s">
        <v>849</v>
      </c>
      <c r="S1175" t="s">
        <v>71</v>
      </c>
    </row>
    <row r="1176" spans="1:19" x14ac:dyDescent="0.25">
      <c r="A1176" s="70" t="str">
        <f>extraction!$C$31</f>
        <v>250109S10_Mx_Batch_30_Tube_10</v>
      </c>
      <c r="B1176" s="70" t="str">
        <f>extraction!$D$31</f>
        <v>250109S10_Mx</v>
      </c>
      <c r="C1176" t="s">
        <v>747</v>
      </c>
      <c r="D1176" s="70" t="s">
        <v>94</v>
      </c>
      <c r="E1176" s="70" t="s">
        <v>77</v>
      </c>
      <c r="F1176" s="70" t="str">
        <f t="shared" si="28"/>
        <v>250109S10_Mx_d15N_1_Tyr</v>
      </c>
      <c r="G1176" s="123" t="s">
        <v>876</v>
      </c>
      <c r="H1176" s="70">
        <v>1</v>
      </c>
      <c r="I1176" s="120"/>
      <c r="J1176" s="70" t="s">
        <v>76</v>
      </c>
      <c r="K1176" s="70" t="s">
        <v>736</v>
      </c>
      <c r="R1176" t="s">
        <v>849</v>
      </c>
      <c r="S1176" t="s">
        <v>71</v>
      </c>
    </row>
    <row r="1177" spans="1:19" x14ac:dyDescent="0.25">
      <c r="A1177" s="70" t="str">
        <f>extraction!$C$31</f>
        <v>250109S10_Mx_Batch_30_Tube_10</v>
      </c>
      <c r="B1177" s="70" t="str">
        <f>extraction!$D$31</f>
        <v>250109S10_Mx</v>
      </c>
      <c r="C1177" t="s">
        <v>774</v>
      </c>
      <c r="D1177" s="70" t="s">
        <v>95</v>
      </c>
      <c r="E1177" s="70" t="s">
        <v>77</v>
      </c>
      <c r="F1177" s="70" t="str">
        <f t="shared" si="28"/>
        <v>250109S10_Mx_d15N_1_Val</v>
      </c>
      <c r="G1177" s="123" t="s">
        <v>876</v>
      </c>
      <c r="H1177" s="70">
        <v>1</v>
      </c>
      <c r="I1177" s="120"/>
      <c r="J1177" s="70" t="s">
        <v>76</v>
      </c>
      <c r="K1177" s="70" t="s">
        <v>736</v>
      </c>
      <c r="R1177" t="s">
        <v>849</v>
      </c>
      <c r="S1177" t="s">
        <v>71</v>
      </c>
    </row>
    <row r="1178" spans="1:19" x14ac:dyDescent="0.25">
      <c r="A1178" s="70" t="str">
        <f>extraction!$C$31</f>
        <v>250109S10_Mx_Batch_30_Tube_10</v>
      </c>
      <c r="B1178" s="70" t="str">
        <f>extraction!$D$31</f>
        <v>250109S10_Mx</v>
      </c>
      <c r="C1178" t="s">
        <v>734</v>
      </c>
      <c r="D1178" s="70" t="s">
        <v>84</v>
      </c>
      <c r="E1178" s="70" t="s">
        <v>78</v>
      </c>
      <c r="F1178" s="70" t="str">
        <f t="shared" si="28"/>
        <v>250109S10_Mx_area_1_Ala</v>
      </c>
      <c r="G1178" s="123" t="s">
        <v>876</v>
      </c>
      <c r="H1178" s="70">
        <v>1</v>
      </c>
      <c r="I1178" s="121">
        <v>0.42099999999999999</v>
      </c>
      <c r="K1178" s="70" t="s">
        <v>736</v>
      </c>
      <c r="R1178" t="s">
        <v>849</v>
      </c>
      <c r="S1178" t="s">
        <v>71</v>
      </c>
    </row>
    <row r="1179" spans="1:19" x14ac:dyDescent="0.25">
      <c r="A1179" s="70" t="str">
        <f>extraction!$C$31</f>
        <v>250109S10_Mx_Batch_30_Tube_10</v>
      </c>
      <c r="B1179" s="70" t="str">
        <f>extraction!$D$31</f>
        <v>250109S10_Mx</v>
      </c>
      <c r="C1179" t="s">
        <v>738</v>
      </c>
      <c r="D1179" s="70" t="s">
        <v>85</v>
      </c>
      <c r="E1179" s="70" t="s">
        <v>78</v>
      </c>
      <c r="F1179" s="70" t="str">
        <f t="shared" si="28"/>
        <v>250109S10_Mx_area_1_Asp</v>
      </c>
      <c r="G1179" s="123" t="s">
        <v>876</v>
      </c>
      <c r="H1179" s="70">
        <v>1</v>
      </c>
      <c r="I1179" s="120">
        <v>2.2519999999999998</v>
      </c>
      <c r="K1179" s="70" t="s">
        <v>736</v>
      </c>
      <c r="R1179" t="s">
        <v>849</v>
      </c>
      <c r="S1179" t="s">
        <v>71</v>
      </c>
    </row>
    <row r="1180" spans="1:19" x14ac:dyDescent="0.25">
      <c r="A1180" s="70" t="str">
        <f>extraction!$C$31</f>
        <v>250109S10_Mx_Batch_30_Tube_10</v>
      </c>
      <c r="B1180" s="70" t="str">
        <f>extraction!$D$31</f>
        <v>250109S10_Mx</v>
      </c>
      <c r="C1180" t="s">
        <v>851</v>
      </c>
      <c r="D1180" s="70" t="s">
        <v>86</v>
      </c>
      <c r="E1180" s="70" t="s">
        <v>78</v>
      </c>
      <c r="F1180" s="70" t="str">
        <f t="shared" si="28"/>
        <v>250109S10_Mx_area_1_Glu</v>
      </c>
      <c r="G1180" s="123" t="s">
        <v>876</v>
      </c>
      <c r="H1180" s="70">
        <v>1</v>
      </c>
      <c r="I1180" s="120">
        <v>2.327</v>
      </c>
      <c r="K1180" s="70" t="s">
        <v>736</v>
      </c>
      <c r="R1180" t="s">
        <v>849</v>
      </c>
      <c r="S1180" t="s">
        <v>71</v>
      </c>
    </row>
    <row r="1181" spans="1:19" x14ac:dyDescent="0.25">
      <c r="A1181" s="70" t="str">
        <f>extraction!$C$31</f>
        <v>250109S10_Mx_Batch_30_Tube_10</v>
      </c>
      <c r="B1181" s="70" t="str">
        <f>extraction!$D$31</f>
        <v>250109S10_Mx</v>
      </c>
      <c r="C1181" s="127" t="s">
        <v>155</v>
      </c>
      <c r="D1181" s="70" t="s">
        <v>87</v>
      </c>
      <c r="E1181" s="70" t="s">
        <v>78</v>
      </c>
      <c r="F1181" s="70" t="str">
        <f t="shared" si="28"/>
        <v>250109S10_Mx_area_1_Gly</v>
      </c>
      <c r="G1181" s="123" t="s">
        <v>876</v>
      </c>
      <c r="H1181" s="70">
        <v>1</v>
      </c>
      <c r="I1181" s="120">
        <v>0.92</v>
      </c>
      <c r="K1181" s="70" t="s">
        <v>736</v>
      </c>
      <c r="R1181" t="s">
        <v>849</v>
      </c>
      <c r="S1181" t="s">
        <v>71</v>
      </c>
    </row>
    <row r="1182" spans="1:19" x14ac:dyDescent="0.25">
      <c r="A1182" s="70" t="str">
        <f>extraction!$C$31</f>
        <v>250109S10_Mx_Batch_30_Tube_10</v>
      </c>
      <c r="B1182" s="70" t="str">
        <f>extraction!$D$31</f>
        <v>250109S10_Mx</v>
      </c>
      <c r="C1182" t="s">
        <v>739</v>
      </c>
      <c r="D1182" s="70" t="s">
        <v>850</v>
      </c>
      <c r="E1182" s="70" t="s">
        <v>78</v>
      </c>
      <c r="F1182" s="70" t="str">
        <f t="shared" si="28"/>
        <v>250109S10_Mx_area_1_Ile</v>
      </c>
      <c r="G1182" s="123" t="s">
        <v>876</v>
      </c>
      <c r="H1182" s="70">
        <v>1</v>
      </c>
      <c r="I1182" s="120"/>
      <c r="K1182" s="70" t="s">
        <v>736</v>
      </c>
      <c r="R1182" t="s">
        <v>849</v>
      </c>
      <c r="S1182" t="s">
        <v>71</v>
      </c>
    </row>
    <row r="1183" spans="1:19" x14ac:dyDescent="0.25">
      <c r="A1183" s="70" t="str">
        <f>extraction!$C$31</f>
        <v>250109S10_Mx_Batch_30_Tube_10</v>
      </c>
      <c r="B1183" s="70" t="str">
        <f>extraction!$D$31</f>
        <v>250109S10_Mx</v>
      </c>
      <c r="C1183" t="s">
        <v>740</v>
      </c>
      <c r="D1183" s="70" t="s">
        <v>88</v>
      </c>
      <c r="E1183" s="70" t="s">
        <v>78</v>
      </c>
      <c r="F1183" s="70" t="str">
        <f t="shared" si="28"/>
        <v>250109S10_Mx_area_1_Leu</v>
      </c>
      <c r="G1183" s="123" t="s">
        <v>876</v>
      </c>
      <c r="H1183" s="70">
        <v>1</v>
      </c>
      <c r="I1183" s="120">
        <v>1.1970000000000001</v>
      </c>
      <c r="K1183" s="70" t="s">
        <v>736</v>
      </c>
      <c r="R1183" t="s">
        <v>849</v>
      </c>
      <c r="S1183" t="s">
        <v>71</v>
      </c>
    </row>
    <row r="1184" spans="1:19" x14ac:dyDescent="0.25">
      <c r="A1184" s="70" t="str">
        <f>extraction!$C$31</f>
        <v>250109S10_Mx_Batch_30_Tube_10</v>
      </c>
      <c r="B1184" s="70" t="str">
        <f>extraction!$D$31</f>
        <v>250109S10_Mx</v>
      </c>
      <c r="C1184" t="s">
        <v>741</v>
      </c>
      <c r="D1184" s="70" t="s">
        <v>89</v>
      </c>
      <c r="E1184" s="70" t="s">
        <v>78</v>
      </c>
      <c r="F1184" s="70" t="str">
        <f t="shared" si="28"/>
        <v>250109S10_Mx_area_1_Lys</v>
      </c>
      <c r="G1184" s="123" t="s">
        <v>876</v>
      </c>
      <c r="H1184" s="70">
        <v>1</v>
      </c>
      <c r="I1184" s="120">
        <v>1.19</v>
      </c>
      <c r="K1184" s="70" t="s">
        <v>736</v>
      </c>
      <c r="R1184" t="s">
        <v>849</v>
      </c>
      <c r="S1184" t="s">
        <v>71</v>
      </c>
    </row>
    <row r="1185" spans="1:19" x14ac:dyDescent="0.25">
      <c r="A1185" s="70" t="str">
        <f>extraction!$C$31</f>
        <v>250109S10_Mx_Batch_30_Tube_10</v>
      </c>
      <c r="B1185" s="70" t="str">
        <f>extraction!$D$31</f>
        <v>250109S10_Mx</v>
      </c>
      <c r="C1185" t="s">
        <v>742</v>
      </c>
      <c r="D1185" s="70" t="s">
        <v>852</v>
      </c>
      <c r="E1185" s="70" t="s">
        <v>78</v>
      </c>
      <c r="F1185" s="70" t="str">
        <f t="shared" si="28"/>
        <v>250109S10_Mx_area_1_NLeu</v>
      </c>
      <c r="G1185" s="123" t="s">
        <v>876</v>
      </c>
      <c r="H1185" s="70">
        <v>1</v>
      </c>
      <c r="I1185" s="120">
        <v>16.795999999999999</v>
      </c>
      <c r="K1185" s="70" t="s">
        <v>736</v>
      </c>
      <c r="R1185" t="s">
        <v>849</v>
      </c>
      <c r="S1185" t="s">
        <v>71</v>
      </c>
    </row>
    <row r="1186" spans="1:19" x14ac:dyDescent="0.25">
      <c r="A1186" s="70" t="str">
        <f>extraction!$C$31</f>
        <v>250109S10_Mx_Batch_30_Tube_10</v>
      </c>
      <c r="B1186" s="70" t="str">
        <f>extraction!$D$31</f>
        <v>250109S10_Mx</v>
      </c>
      <c r="C1186" t="s">
        <v>743</v>
      </c>
      <c r="D1186" s="70" t="s">
        <v>90</v>
      </c>
      <c r="E1186" s="70" t="s">
        <v>78</v>
      </c>
      <c r="F1186" s="70" t="str">
        <f t="shared" si="28"/>
        <v>250109S10_Mx_area_1_Phe</v>
      </c>
      <c r="G1186" s="123" t="s">
        <v>876</v>
      </c>
      <c r="H1186" s="70">
        <v>1</v>
      </c>
      <c r="I1186" s="120"/>
      <c r="K1186" s="70" t="s">
        <v>736</v>
      </c>
      <c r="R1186" t="s">
        <v>849</v>
      </c>
      <c r="S1186" t="s">
        <v>71</v>
      </c>
    </row>
    <row r="1187" spans="1:19" x14ac:dyDescent="0.25">
      <c r="A1187" s="70" t="str">
        <f>extraction!$C$31</f>
        <v>250109S10_Mx_Batch_30_Tube_10</v>
      </c>
      <c r="B1187" s="70" t="str">
        <f>extraction!$D$31</f>
        <v>250109S10_Mx</v>
      </c>
      <c r="C1187" t="s">
        <v>744</v>
      </c>
      <c r="D1187" s="70" t="s">
        <v>91</v>
      </c>
      <c r="E1187" s="70" t="s">
        <v>78</v>
      </c>
      <c r="F1187" s="70" t="str">
        <f t="shared" si="28"/>
        <v>250109S10_Mx_area_1_Pro</v>
      </c>
      <c r="G1187" s="123" t="s">
        <v>876</v>
      </c>
      <c r="H1187" s="70">
        <v>1</v>
      </c>
      <c r="I1187" s="120">
        <v>0.84399999999999997</v>
      </c>
      <c r="K1187" s="70" t="s">
        <v>736</v>
      </c>
      <c r="R1187" t="s">
        <v>849</v>
      </c>
      <c r="S1187" t="s">
        <v>71</v>
      </c>
    </row>
    <row r="1188" spans="1:19" x14ac:dyDescent="0.25">
      <c r="A1188" s="70" t="str">
        <f>extraction!$C$31</f>
        <v>250109S10_Mx_Batch_30_Tube_10</v>
      </c>
      <c r="B1188" s="70" t="str">
        <f>extraction!$D$31</f>
        <v>250109S10_Mx</v>
      </c>
      <c r="C1188" t="s">
        <v>745</v>
      </c>
      <c r="D1188" s="70" t="s">
        <v>92</v>
      </c>
      <c r="E1188" s="70" t="s">
        <v>78</v>
      </c>
      <c r="F1188" s="70" t="str">
        <f t="shared" si="28"/>
        <v>250109S10_Mx_area_1_Ser</v>
      </c>
      <c r="G1188" s="123" t="s">
        <v>876</v>
      </c>
      <c r="H1188" s="70">
        <v>1</v>
      </c>
      <c r="I1188" s="120"/>
      <c r="K1188" s="70" t="s">
        <v>736</v>
      </c>
      <c r="R1188" t="s">
        <v>849</v>
      </c>
      <c r="S1188" t="s">
        <v>71</v>
      </c>
    </row>
    <row r="1189" spans="1:19" x14ac:dyDescent="0.25">
      <c r="A1189" s="70" t="str">
        <f>extraction!$C$31</f>
        <v>250109S10_Mx_Batch_30_Tube_10</v>
      </c>
      <c r="B1189" s="70" t="str">
        <f>extraction!$D$31</f>
        <v>250109S10_Mx</v>
      </c>
      <c r="C1189" t="s">
        <v>746</v>
      </c>
      <c r="D1189" s="70" t="s">
        <v>93</v>
      </c>
      <c r="E1189" s="70" t="s">
        <v>78</v>
      </c>
      <c r="F1189" s="70" t="str">
        <f t="shared" si="28"/>
        <v>250109S10_Mx_area_1_Thr</v>
      </c>
      <c r="G1189" s="123" t="s">
        <v>876</v>
      </c>
      <c r="H1189" s="70">
        <v>1</v>
      </c>
      <c r="I1189" s="120">
        <v>0.53700000000000003</v>
      </c>
      <c r="K1189" s="70" t="s">
        <v>736</v>
      </c>
      <c r="R1189" t="s">
        <v>849</v>
      </c>
      <c r="S1189" t="s">
        <v>71</v>
      </c>
    </row>
    <row r="1190" spans="1:19" x14ac:dyDescent="0.25">
      <c r="A1190" s="70" t="str">
        <f>extraction!$C$31</f>
        <v>250109S10_Mx_Batch_30_Tube_10</v>
      </c>
      <c r="B1190" s="70" t="str">
        <f>extraction!$D$31</f>
        <v>250109S10_Mx</v>
      </c>
      <c r="C1190" t="s">
        <v>747</v>
      </c>
      <c r="D1190" s="70" t="s">
        <v>94</v>
      </c>
      <c r="E1190" s="70" t="s">
        <v>78</v>
      </c>
      <c r="F1190" s="70" t="str">
        <f t="shared" si="28"/>
        <v>250109S10_Mx_area_1_Tyr</v>
      </c>
      <c r="G1190" s="123" t="s">
        <v>876</v>
      </c>
      <c r="H1190" s="70">
        <v>1</v>
      </c>
      <c r="I1190" s="120"/>
      <c r="K1190" s="70" t="s">
        <v>736</v>
      </c>
      <c r="R1190" t="s">
        <v>849</v>
      </c>
      <c r="S1190" t="s">
        <v>71</v>
      </c>
    </row>
    <row r="1191" spans="1:19" x14ac:dyDescent="0.25">
      <c r="A1191" s="70" t="str">
        <f>extraction!$C$31</f>
        <v>250109S10_Mx_Batch_30_Tube_10</v>
      </c>
      <c r="B1191" s="70" t="str">
        <f>extraction!$D$31</f>
        <v>250109S10_Mx</v>
      </c>
      <c r="C1191" t="s">
        <v>774</v>
      </c>
      <c r="D1191" s="70" t="s">
        <v>95</v>
      </c>
      <c r="E1191" s="70" t="s">
        <v>78</v>
      </c>
      <c r="F1191" s="70" t="str">
        <f t="shared" si="28"/>
        <v>250109S10_Mx_area_1_Val</v>
      </c>
      <c r="G1191" s="123" t="s">
        <v>876</v>
      </c>
      <c r="H1191" s="70">
        <v>1</v>
      </c>
      <c r="I1191" s="120"/>
      <c r="K1191" s="70" t="s">
        <v>736</v>
      </c>
      <c r="R1191" t="s">
        <v>849</v>
      </c>
      <c r="S1191" t="s">
        <v>71</v>
      </c>
    </row>
    <row r="1193" spans="1:19" x14ac:dyDescent="0.25">
      <c r="A1193" s="70" t="str">
        <f>extraction!$C$31</f>
        <v>250109S10_Mx_Batch_30_Tube_10</v>
      </c>
      <c r="B1193" s="70" t="str">
        <f>extraction!$D$31</f>
        <v>250109S10_Mx</v>
      </c>
      <c r="C1193" t="s">
        <v>734</v>
      </c>
      <c r="D1193" s="70" t="s">
        <v>84</v>
      </c>
      <c r="E1193" s="70" t="s">
        <v>77</v>
      </c>
      <c r="F1193" s="70" t="str">
        <f t="shared" ref="F1193:F1220" si="29">B1193&amp;"_"&amp;LEFT(E1193,4)&amp;"_"&amp;H1193&amp;"_"&amp;D1193</f>
        <v>250109S10_Mx_d15N_2_Ala</v>
      </c>
      <c r="G1193" s="125" t="s">
        <v>863</v>
      </c>
      <c r="H1193" s="70">
        <v>2</v>
      </c>
      <c r="I1193" s="118">
        <v>12.51</v>
      </c>
      <c r="J1193" s="70" t="s">
        <v>76</v>
      </c>
      <c r="K1193" s="70" t="s">
        <v>736</v>
      </c>
      <c r="R1193" t="s">
        <v>849</v>
      </c>
      <c r="S1193" t="s">
        <v>71</v>
      </c>
    </row>
    <row r="1194" spans="1:19" x14ac:dyDescent="0.25">
      <c r="A1194" s="70" t="str">
        <f>extraction!$C$31</f>
        <v>250109S10_Mx_Batch_30_Tube_10</v>
      </c>
      <c r="B1194" s="70" t="str">
        <f>extraction!$D$31</f>
        <v>250109S10_Mx</v>
      </c>
      <c r="C1194" t="s">
        <v>738</v>
      </c>
      <c r="D1194" s="70" t="s">
        <v>85</v>
      </c>
      <c r="E1194" s="70" t="s">
        <v>77</v>
      </c>
      <c r="F1194" s="70" t="str">
        <f t="shared" si="29"/>
        <v>250109S10_Mx_d15N_2_Asp</v>
      </c>
      <c r="G1194" s="125" t="s">
        <v>863</v>
      </c>
      <c r="H1194" s="70">
        <v>2</v>
      </c>
      <c r="I1194" s="119">
        <v>12.3</v>
      </c>
      <c r="J1194" s="70" t="s">
        <v>76</v>
      </c>
      <c r="K1194" s="70" t="s">
        <v>736</v>
      </c>
      <c r="R1194" t="s">
        <v>849</v>
      </c>
      <c r="S1194" t="s">
        <v>71</v>
      </c>
    </row>
    <row r="1195" spans="1:19" x14ac:dyDescent="0.25">
      <c r="A1195" s="70" t="str">
        <f>extraction!$C$31</f>
        <v>250109S10_Mx_Batch_30_Tube_10</v>
      </c>
      <c r="B1195" s="70" t="str">
        <f>extraction!$D$31</f>
        <v>250109S10_Mx</v>
      </c>
      <c r="C1195" t="s">
        <v>851</v>
      </c>
      <c r="D1195" s="70" t="s">
        <v>86</v>
      </c>
      <c r="E1195" s="70" t="s">
        <v>77</v>
      </c>
      <c r="F1195" s="70" t="str">
        <f t="shared" si="29"/>
        <v>250109S10_Mx_d15N_2_Glu</v>
      </c>
      <c r="G1195" s="125" t="s">
        <v>863</v>
      </c>
      <c r="H1195" s="70">
        <v>2</v>
      </c>
      <c r="I1195" s="119">
        <v>14.62</v>
      </c>
      <c r="J1195" s="70" t="s">
        <v>76</v>
      </c>
      <c r="K1195" s="70" t="s">
        <v>736</v>
      </c>
      <c r="R1195" t="s">
        <v>849</v>
      </c>
      <c r="S1195" t="s">
        <v>71</v>
      </c>
    </row>
    <row r="1196" spans="1:19" x14ac:dyDescent="0.25">
      <c r="A1196" s="70" t="str">
        <f>extraction!$C$31</f>
        <v>250109S10_Mx_Batch_30_Tube_10</v>
      </c>
      <c r="B1196" s="70" t="str">
        <f>extraction!$D$31</f>
        <v>250109S10_Mx</v>
      </c>
      <c r="C1196" s="127" t="s">
        <v>155</v>
      </c>
      <c r="D1196" s="70" t="s">
        <v>87</v>
      </c>
      <c r="E1196" s="70" t="s">
        <v>77</v>
      </c>
      <c r="F1196" s="70" t="str">
        <f t="shared" si="29"/>
        <v>250109S10_Mx_d15N_2_Gly</v>
      </c>
      <c r="G1196" s="125" t="s">
        <v>863</v>
      </c>
      <c r="H1196" s="70">
        <v>2</v>
      </c>
      <c r="I1196" s="119">
        <v>12.2</v>
      </c>
      <c r="J1196" s="70" t="s">
        <v>76</v>
      </c>
      <c r="K1196" s="70" t="s">
        <v>736</v>
      </c>
      <c r="R1196" t="s">
        <v>849</v>
      </c>
      <c r="S1196" t="s">
        <v>71</v>
      </c>
    </row>
    <row r="1197" spans="1:19" x14ac:dyDescent="0.25">
      <c r="A1197" s="70" t="str">
        <f>extraction!$C$31</f>
        <v>250109S10_Mx_Batch_30_Tube_10</v>
      </c>
      <c r="B1197" s="70" t="str">
        <f>extraction!$D$31</f>
        <v>250109S10_Mx</v>
      </c>
      <c r="C1197" t="s">
        <v>739</v>
      </c>
      <c r="D1197" s="70" t="s">
        <v>850</v>
      </c>
      <c r="E1197" s="70" t="s">
        <v>77</v>
      </c>
      <c r="F1197" s="70" t="str">
        <f t="shared" si="29"/>
        <v>250109S10_Mx_d15N_2_Ile</v>
      </c>
      <c r="G1197" s="125" t="s">
        <v>863</v>
      </c>
      <c r="H1197" s="70">
        <v>2</v>
      </c>
      <c r="I1197" s="119">
        <v>8.81</v>
      </c>
      <c r="J1197" s="70" t="s">
        <v>76</v>
      </c>
      <c r="K1197" s="70" t="s">
        <v>736</v>
      </c>
      <c r="R1197" t="s">
        <v>849</v>
      </c>
      <c r="S1197" t="s">
        <v>71</v>
      </c>
    </row>
    <row r="1198" spans="1:19" x14ac:dyDescent="0.25">
      <c r="A1198" s="70" t="str">
        <f>extraction!$C$31</f>
        <v>250109S10_Mx_Batch_30_Tube_10</v>
      </c>
      <c r="B1198" s="70" t="str">
        <f>extraction!$D$31</f>
        <v>250109S10_Mx</v>
      </c>
      <c r="C1198" t="s">
        <v>740</v>
      </c>
      <c r="D1198" s="70" t="s">
        <v>88</v>
      </c>
      <c r="E1198" s="70" t="s">
        <v>77</v>
      </c>
      <c r="F1198" s="70" t="str">
        <f t="shared" si="29"/>
        <v>250109S10_Mx_d15N_2_Leu</v>
      </c>
      <c r="G1198" s="125" t="s">
        <v>863</v>
      </c>
      <c r="H1198" s="70">
        <v>2</v>
      </c>
      <c r="I1198" s="119">
        <v>9.57</v>
      </c>
      <c r="J1198" s="70" t="s">
        <v>76</v>
      </c>
      <c r="K1198" s="70" t="s">
        <v>736</v>
      </c>
      <c r="R1198" t="s">
        <v>849</v>
      </c>
      <c r="S1198" t="s">
        <v>71</v>
      </c>
    </row>
    <row r="1199" spans="1:19" x14ac:dyDescent="0.25">
      <c r="A1199" s="70" t="str">
        <f>extraction!$C$31</f>
        <v>250109S10_Mx_Batch_30_Tube_10</v>
      </c>
      <c r="B1199" s="70" t="str">
        <f>extraction!$D$31</f>
        <v>250109S10_Mx</v>
      </c>
      <c r="C1199" t="s">
        <v>741</v>
      </c>
      <c r="D1199" s="70" t="s">
        <v>89</v>
      </c>
      <c r="E1199" s="70" t="s">
        <v>77</v>
      </c>
      <c r="F1199" s="70" t="str">
        <f t="shared" si="29"/>
        <v>250109S10_Mx_d15N_2_Lys</v>
      </c>
      <c r="G1199" s="125" t="s">
        <v>863</v>
      </c>
      <c r="H1199" s="70">
        <v>2</v>
      </c>
      <c r="I1199" s="119">
        <v>6.91</v>
      </c>
      <c r="J1199" s="70" t="s">
        <v>76</v>
      </c>
      <c r="K1199" s="70" t="s">
        <v>736</v>
      </c>
      <c r="R1199" t="s">
        <v>849</v>
      </c>
      <c r="S1199" t="s">
        <v>71</v>
      </c>
    </row>
    <row r="1200" spans="1:19" x14ac:dyDescent="0.25">
      <c r="A1200" s="70" t="str">
        <f>extraction!$C$31</f>
        <v>250109S10_Mx_Batch_30_Tube_10</v>
      </c>
      <c r="B1200" s="70" t="str">
        <f>extraction!$D$31</f>
        <v>250109S10_Mx</v>
      </c>
      <c r="C1200" t="s">
        <v>742</v>
      </c>
      <c r="D1200" s="70" t="s">
        <v>852</v>
      </c>
      <c r="E1200" s="70" t="s">
        <v>77</v>
      </c>
      <c r="F1200" s="70" t="str">
        <f t="shared" si="29"/>
        <v>250109S10_Mx_d15N_2_NLeu</v>
      </c>
      <c r="G1200" s="125" t="s">
        <v>863</v>
      </c>
      <c r="H1200" s="70">
        <v>2</v>
      </c>
      <c r="I1200" s="119">
        <v>-0.78</v>
      </c>
      <c r="J1200" s="70" t="s">
        <v>76</v>
      </c>
      <c r="K1200" s="70" t="s">
        <v>736</v>
      </c>
      <c r="R1200" t="s">
        <v>849</v>
      </c>
      <c r="S1200" t="s">
        <v>71</v>
      </c>
    </row>
    <row r="1201" spans="1:19" x14ac:dyDescent="0.25">
      <c r="A1201" s="70" t="str">
        <f>extraction!$C$31</f>
        <v>250109S10_Mx_Batch_30_Tube_10</v>
      </c>
      <c r="B1201" s="70" t="str">
        <f>extraction!$D$31</f>
        <v>250109S10_Mx</v>
      </c>
      <c r="C1201" t="s">
        <v>743</v>
      </c>
      <c r="D1201" s="70" t="s">
        <v>90</v>
      </c>
      <c r="E1201" s="70" t="s">
        <v>77</v>
      </c>
      <c r="F1201" s="70" t="str">
        <f t="shared" si="29"/>
        <v>250109S10_Mx_d15N_2_Phe</v>
      </c>
      <c r="G1201" s="125" t="s">
        <v>863</v>
      </c>
      <c r="H1201" s="70">
        <v>2</v>
      </c>
      <c r="I1201" s="119">
        <v>5.69</v>
      </c>
      <c r="J1201" s="70" t="s">
        <v>76</v>
      </c>
      <c r="K1201" s="70" t="s">
        <v>736</v>
      </c>
      <c r="R1201" t="s">
        <v>849</v>
      </c>
      <c r="S1201" t="s">
        <v>71</v>
      </c>
    </row>
    <row r="1202" spans="1:19" x14ac:dyDescent="0.25">
      <c r="A1202" s="70" t="str">
        <f>extraction!$C$31</f>
        <v>250109S10_Mx_Batch_30_Tube_10</v>
      </c>
      <c r="B1202" s="70" t="str">
        <f>extraction!$D$31</f>
        <v>250109S10_Mx</v>
      </c>
      <c r="C1202" t="s">
        <v>744</v>
      </c>
      <c r="D1202" s="70" t="s">
        <v>91</v>
      </c>
      <c r="E1202" s="70" t="s">
        <v>77</v>
      </c>
      <c r="F1202" s="70" t="str">
        <f t="shared" si="29"/>
        <v>250109S10_Mx_d15N_2_Pro</v>
      </c>
      <c r="G1202" s="125" t="s">
        <v>863</v>
      </c>
      <c r="H1202" s="70">
        <v>2</v>
      </c>
      <c r="I1202" s="119">
        <v>10.95</v>
      </c>
      <c r="J1202" s="70" t="s">
        <v>76</v>
      </c>
      <c r="K1202" s="70" t="s">
        <v>736</v>
      </c>
      <c r="R1202" t="s">
        <v>849</v>
      </c>
      <c r="S1202" t="s">
        <v>71</v>
      </c>
    </row>
    <row r="1203" spans="1:19" x14ac:dyDescent="0.25">
      <c r="A1203" s="70" t="str">
        <f>extraction!$C$31</f>
        <v>250109S10_Mx_Batch_30_Tube_10</v>
      </c>
      <c r="B1203" s="70" t="str">
        <f>extraction!$D$31</f>
        <v>250109S10_Mx</v>
      </c>
      <c r="C1203" t="s">
        <v>745</v>
      </c>
      <c r="D1203" s="70" t="s">
        <v>92</v>
      </c>
      <c r="E1203" s="70" t="s">
        <v>77</v>
      </c>
      <c r="F1203" s="70" t="str">
        <f t="shared" si="29"/>
        <v>250109S10_Mx_d15N_2_Ser</v>
      </c>
      <c r="G1203" s="125" t="s">
        <v>863</v>
      </c>
      <c r="H1203" s="70">
        <v>2</v>
      </c>
      <c r="I1203" s="119"/>
      <c r="J1203" s="70" t="s">
        <v>76</v>
      </c>
      <c r="K1203" s="70" t="s">
        <v>736</v>
      </c>
      <c r="R1203" t="s">
        <v>849</v>
      </c>
      <c r="S1203" t="s">
        <v>71</v>
      </c>
    </row>
    <row r="1204" spans="1:19" x14ac:dyDescent="0.25">
      <c r="A1204" s="70" t="str">
        <f>extraction!$C$31</f>
        <v>250109S10_Mx_Batch_30_Tube_10</v>
      </c>
      <c r="B1204" s="70" t="str">
        <f>extraction!$D$31</f>
        <v>250109S10_Mx</v>
      </c>
      <c r="C1204" t="s">
        <v>746</v>
      </c>
      <c r="D1204" s="70" t="s">
        <v>93</v>
      </c>
      <c r="E1204" s="70" t="s">
        <v>77</v>
      </c>
      <c r="F1204" s="70" t="str">
        <f t="shared" si="29"/>
        <v>250109S10_Mx_d15N_2_Thr</v>
      </c>
      <c r="G1204" s="125" t="s">
        <v>863</v>
      </c>
      <c r="H1204" s="70">
        <v>2</v>
      </c>
      <c r="I1204" s="119">
        <v>1.28</v>
      </c>
      <c r="J1204" s="70" t="s">
        <v>76</v>
      </c>
      <c r="K1204" s="70" t="s">
        <v>736</v>
      </c>
      <c r="R1204" t="s">
        <v>849</v>
      </c>
      <c r="S1204" t="s">
        <v>71</v>
      </c>
    </row>
    <row r="1205" spans="1:19" x14ac:dyDescent="0.25">
      <c r="A1205" s="70" t="str">
        <f>extraction!$C$31</f>
        <v>250109S10_Mx_Batch_30_Tube_10</v>
      </c>
      <c r="B1205" s="70" t="str">
        <f>extraction!$D$31</f>
        <v>250109S10_Mx</v>
      </c>
      <c r="C1205" t="s">
        <v>747</v>
      </c>
      <c r="D1205" s="70" t="s">
        <v>94</v>
      </c>
      <c r="E1205" s="70" t="s">
        <v>77</v>
      </c>
      <c r="F1205" s="70" t="str">
        <f t="shared" si="29"/>
        <v>250109S10_Mx_d15N_2_Tyr</v>
      </c>
      <c r="G1205" s="125" t="s">
        <v>863</v>
      </c>
      <c r="H1205" s="70">
        <v>2</v>
      </c>
      <c r="I1205" s="119"/>
      <c r="J1205" s="70" t="s">
        <v>76</v>
      </c>
      <c r="K1205" s="70" t="s">
        <v>736</v>
      </c>
      <c r="R1205" t="s">
        <v>849</v>
      </c>
      <c r="S1205" t="s">
        <v>71</v>
      </c>
    </row>
    <row r="1206" spans="1:19" x14ac:dyDescent="0.25">
      <c r="A1206" s="70" t="str">
        <f>extraction!$C$31</f>
        <v>250109S10_Mx_Batch_30_Tube_10</v>
      </c>
      <c r="B1206" s="70" t="str">
        <f>extraction!$D$31</f>
        <v>250109S10_Mx</v>
      </c>
      <c r="C1206" t="s">
        <v>774</v>
      </c>
      <c r="D1206" s="70" t="s">
        <v>95</v>
      </c>
      <c r="E1206" s="70" t="s">
        <v>77</v>
      </c>
      <c r="F1206" s="70" t="str">
        <f t="shared" si="29"/>
        <v>250109S10_Mx_d15N_2_Val</v>
      </c>
      <c r="G1206" s="125" t="s">
        <v>863</v>
      </c>
      <c r="H1206" s="70">
        <v>2</v>
      </c>
      <c r="I1206" s="119"/>
      <c r="J1206" s="70" t="s">
        <v>76</v>
      </c>
      <c r="K1206" s="70" t="s">
        <v>736</v>
      </c>
      <c r="R1206" t="s">
        <v>849</v>
      </c>
      <c r="S1206" t="s">
        <v>71</v>
      </c>
    </row>
    <row r="1207" spans="1:19" x14ac:dyDescent="0.25">
      <c r="A1207" s="70" t="str">
        <f>extraction!$C$31</f>
        <v>250109S10_Mx_Batch_30_Tube_10</v>
      </c>
      <c r="B1207" s="70" t="str">
        <f>extraction!$D$31</f>
        <v>250109S10_Mx</v>
      </c>
      <c r="C1207" t="s">
        <v>734</v>
      </c>
      <c r="D1207" s="70" t="s">
        <v>84</v>
      </c>
      <c r="E1207" s="70" t="s">
        <v>78</v>
      </c>
      <c r="F1207" s="70" t="str">
        <f t="shared" si="29"/>
        <v>250109S10_Mx_area_2_Ala</v>
      </c>
      <c r="G1207" s="125" t="s">
        <v>863</v>
      </c>
      <c r="H1207" s="70">
        <v>2</v>
      </c>
      <c r="I1207" s="118">
        <v>0.89200000000000002</v>
      </c>
      <c r="K1207" s="70" t="s">
        <v>736</v>
      </c>
      <c r="R1207" t="s">
        <v>849</v>
      </c>
      <c r="S1207" t="s">
        <v>71</v>
      </c>
    </row>
    <row r="1208" spans="1:19" x14ac:dyDescent="0.25">
      <c r="A1208" s="70" t="str">
        <f>extraction!$C$31</f>
        <v>250109S10_Mx_Batch_30_Tube_10</v>
      </c>
      <c r="B1208" s="70" t="str">
        <f>extraction!$D$31</f>
        <v>250109S10_Mx</v>
      </c>
      <c r="C1208" t="s">
        <v>738</v>
      </c>
      <c r="D1208" s="70" t="s">
        <v>85</v>
      </c>
      <c r="E1208" s="70" t="s">
        <v>78</v>
      </c>
      <c r="F1208" s="70" t="str">
        <f t="shared" si="29"/>
        <v>250109S10_Mx_area_2_Asp</v>
      </c>
      <c r="G1208" s="125" t="s">
        <v>863</v>
      </c>
      <c r="H1208" s="70">
        <v>2</v>
      </c>
      <c r="I1208" s="119">
        <v>4.7140000000000004</v>
      </c>
      <c r="K1208" s="70" t="s">
        <v>736</v>
      </c>
      <c r="R1208" t="s">
        <v>849</v>
      </c>
      <c r="S1208" t="s">
        <v>71</v>
      </c>
    </row>
    <row r="1209" spans="1:19" x14ac:dyDescent="0.25">
      <c r="A1209" s="70" t="str">
        <f>extraction!$C$31</f>
        <v>250109S10_Mx_Batch_30_Tube_10</v>
      </c>
      <c r="B1209" s="70" t="str">
        <f>extraction!$D$31</f>
        <v>250109S10_Mx</v>
      </c>
      <c r="C1209" t="s">
        <v>851</v>
      </c>
      <c r="D1209" s="70" t="s">
        <v>86</v>
      </c>
      <c r="E1209" s="70" t="s">
        <v>78</v>
      </c>
      <c r="F1209" s="70" t="str">
        <f t="shared" si="29"/>
        <v>250109S10_Mx_area_2_Glu</v>
      </c>
      <c r="G1209" s="125" t="s">
        <v>863</v>
      </c>
      <c r="H1209" s="70">
        <v>2</v>
      </c>
      <c r="I1209" s="119">
        <v>4.8570000000000002</v>
      </c>
      <c r="K1209" s="70" t="s">
        <v>736</v>
      </c>
      <c r="R1209" t="s">
        <v>849</v>
      </c>
      <c r="S1209" t="s">
        <v>71</v>
      </c>
    </row>
    <row r="1210" spans="1:19" x14ac:dyDescent="0.25">
      <c r="A1210" s="70" t="str">
        <f>extraction!$C$31</f>
        <v>250109S10_Mx_Batch_30_Tube_10</v>
      </c>
      <c r="B1210" s="70" t="str">
        <f>extraction!$D$31</f>
        <v>250109S10_Mx</v>
      </c>
      <c r="C1210" s="127" t="s">
        <v>155</v>
      </c>
      <c r="D1210" s="70" t="s">
        <v>87</v>
      </c>
      <c r="E1210" s="70" t="s">
        <v>78</v>
      </c>
      <c r="F1210" s="70" t="str">
        <f t="shared" si="29"/>
        <v>250109S10_Mx_area_2_Gly</v>
      </c>
      <c r="G1210" s="125" t="s">
        <v>863</v>
      </c>
      <c r="H1210" s="70">
        <v>2</v>
      </c>
      <c r="I1210" s="119">
        <v>2.048</v>
      </c>
      <c r="K1210" s="70" t="s">
        <v>736</v>
      </c>
      <c r="R1210" t="s">
        <v>849</v>
      </c>
      <c r="S1210" t="s">
        <v>71</v>
      </c>
    </row>
    <row r="1211" spans="1:19" x14ac:dyDescent="0.25">
      <c r="A1211" s="70" t="str">
        <f>extraction!$C$31</f>
        <v>250109S10_Mx_Batch_30_Tube_10</v>
      </c>
      <c r="B1211" s="70" t="str">
        <f>extraction!$D$31</f>
        <v>250109S10_Mx</v>
      </c>
      <c r="C1211" t="s">
        <v>739</v>
      </c>
      <c r="D1211" s="70" t="s">
        <v>850</v>
      </c>
      <c r="E1211" s="70" t="s">
        <v>78</v>
      </c>
      <c r="F1211" s="70" t="str">
        <f t="shared" si="29"/>
        <v>250109S10_Mx_area_2_Ile</v>
      </c>
      <c r="G1211" s="125" t="s">
        <v>863</v>
      </c>
      <c r="H1211" s="70">
        <v>2</v>
      </c>
      <c r="I1211" s="119">
        <v>0.72299999999999998</v>
      </c>
      <c r="K1211" s="70" t="s">
        <v>736</v>
      </c>
      <c r="R1211" t="s">
        <v>849</v>
      </c>
      <c r="S1211" t="s">
        <v>71</v>
      </c>
    </row>
    <row r="1212" spans="1:19" x14ac:dyDescent="0.25">
      <c r="A1212" s="70" t="str">
        <f>extraction!$C$31</f>
        <v>250109S10_Mx_Batch_30_Tube_10</v>
      </c>
      <c r="B1212" s="70" t="str">
        <f>extraction!$D$31</f>
        <v>250109S10_Mx</v>
      </c>
      <c r="C1212" t="s">
        <v>740</v>
      </c>
      <c r="D1212" s="70" t="s">
        <v>88</v>
      </c>
      <c r="E1212" s="70" t="s">
        <v>78</v>
      </c>
      <c r="F1212" s="70" t="str">
        <f t="shared" si="29"/>
        <v>250109S10_Mx_area_2_Leu</v>
      </c>
      <c r="G1212" s="125" t="s">
        <v>863</v>
      </c>
      <c r="H1212" s="70">
        <v>2</v>
      </c>
      <c r="I1212" s="119">
        <v>2.488</v>
      </c>
      <c r="K1212" s="70" t="s">
        <v>736</v>
      </c>
      <c r="R1212" t="s">
        <v>849</v>
      </c>
      <c r="S1212" t="s">
        <v>71</v>
      </c>
    </row>
    <row r="1213" spans="1:19" x14ac:dyDescent="0.25">
      <c r="A1213" s="70" t="str">
        <f>extraction!$C$31</f>
        <v>250109S10_Mx_Batch_30_Tube_10</v>
      </c>
      <c r="B1213" s="70" t="str">
        <f>extraction!$D$31</f>
        <v>250109S10_Mx</v>
      </c>
      <c r="C1213" t="s">
        <v>741</v>
      </c>
      <c r="D1213" s="70" t="s">
        <v>89</v>
      </c>
      <c r="E1213" s="70" t="s">
        <v>78</v>
      </c>
      <c r="F1213" s="70" t="str">
        <f t="shared" si="29"/>
        <v>250109S10_Mx_area_2_Lys</v>
      </c>
      <c r="G1213" s="125" t="s">
        <v>863</v>
      </c>
      <c r="H1213" s="70">
        <v>2</v>
      </c>
      <c r="I1213" s="119">
        <v>2.3260000000000001</v>
      </c>
      <c r="K1213" s="70" t="s">
        <v>736</v>
      </c>
      <c r="R1213" t="s">
        <v>849</v>
      </c>
      <c r="S1213" t="s">
        <v>71</v>
      </c>
    </row>
    <row r="1214" spans="1:19" x14ac:dyDescent="0.25">
      <c r="A1214" s="70" t="str">
        <f>extraction!$C$31</f>
        <v>250109S10_Mx_Batch_30_Tube_10</v>
      </c>
      <c r="B1214" s="70" t="str">
        <f>extraction!$D$31</f>
        <v>250109S10_Mx</v>
      </c>
      <c r="C1214" t="s">
        <v>742</v>
      </c>
      <c r="D1214" s="70" t="s">
        <v>852</v>
      </c>
      <c r="E1214" s="70" t="s">
        <v>78</v>
      </c>
      <c r="F1214" s="70" t="str">
        <f t="shared" si="29"/>
        <v>250109S10_Mx_area_2_NLeu</v>
      </c>
      <c r="G1214" s="125" t="s">
        <v>863</v>
      </c>
      <c r="H1214" s="70">
        <v>2</v>
      </c>
      <c r="I1214" s="119">
        <v>34.069000000000003</v>
      </c>
      <c r="K1214" s="70" t="s">
        <v>736</v>
      </c>
      <c r="R1214" t="s">
        <v>849</v>
      </c>
      <c r="S1214" t="s">
        <v>71</v>
      </c>
    </row>
    <row r="1215" spans="1:19" x14ac:dyDescent="0.25">
      <c r="A1215" s="70" t="str">
        <f>extraction!$C$31</f>
        <v>250109S10_Mx_Batch_30_Tube_10</v>
      </c>
      <c r="B1215" s="70" t="str">
        <f>extraction!$D$31</f>
        <v>250109S10_Mx</v>
      </c>
      <c r="C1215" t="s">
        <v>743</v>
      </c>
      <c r="D1215" s="70" t="s">
        <v>90</v>
      </c>
      <c r="E1215" s="70" t="s">
        <v>78</v>
      </c>
      <c r="F1215" s="70" t="str">
        <f t="shared" si="29"/>
        <v>250109S10_Mx_area_2_Phe</v>
      </c>
      <c r="G1215" s="125" t="s">
        <v>863</v>
      </c>
      <c r="H1215" s="70">
        <v>2</v>
      </c>
      <c r="I1215" s="119">
        <v>1.004</v>
      </c>
      <c r="K1215" s="70" t="s">
        <v>736</v>
      </c>
      <c r="R1215" t="s">
        <v>849</v>
      </c>
      <c r="S1215" t="s">
        <v>71</v>
      </c>
    </row>
    <row r="1216" spans="1:19" x14ac:dyDescent="0.25">
      <c r="A1216" s="70" t="str">
        <f>extraction!$C$31</f>
        <v>250109S10_Mx_Batch_30_Tube_10</v>
      </c>
      <c r="B1216" s="70" t="str">
        <f>extraction!$D$31</f>
        <v>250109S10_Mx</v>
      </c>
      <c r="C1216" t="s">
        <v>744</v>
      </c>
      <c r="D1216" s="70" t="s">
        <v>91</v>
      </c>
      <c r="E1216" s="70" t="s">
        <v>78</v>
      </c>
      <c r="F1216" s="70" t="str">
        <f t="shared" si="29"/>
        <v>250109S10_Mx_area_2_Pro</v>
      </c>
      <c r="G1216" s="125" t="s">
        <v>863</v>
      </c>
      <c r="H1216" s="70">
        <v>2</v>
      </c>
      <c r="I1216" s="119">
        <v>2.1469999999999998</v>
      </c>
      <c r="K1216" s="70" t="s">
        <v>736</v>
      </c>
      <c r="R1216" t="s">
        <v>849</v>
      </c>
      <c r="S1216" t="s">
        <v>71</v>
      </c>
    </row>
    <row r="1217" spans="1:19" x14ac:dyDescent="0.25">
      <c r="A1217" s="70" t="str">
        <f>extraction!$C$31</f>
        <v>250109S10_Mx_Batch_30_Tube_10</v>
      </c>
      <c r="B1217" s="70" t="str">
        <f>extraction!$D$31</f>
        <v>250109S10_Mx</v>
      </c>
      <c r="C1217" t="s">
        <v>745</v>
      </c>
      <c r="D1217" s="70" t="s">
        <v>92</v>
      </c>
      <c r="E1217" s="70" t="s">
        <v>78</v>
      </c>
      <c r="F1217" s="70" t="str">
        <f t="shared" si="29"/>
        <v>250109S10_Mx_area_2_Ser</v>
      </c>
      <c r="G1217" s="125" t="s">
        <v>863</v>
      </c>
      <c r="H1217" s="70">
        <v>2</v>
      </c>
      <c r="I1217" s="119"/>
      <c r="K1217" s="70" t="s">
        <v>736</v>
      </c>
      <c r="R1217" t="s">
        <v>849</v>
      </c>
      <c r="S1217" t="s">
        <v>71</v>
      </c>
    </row>
    <row r="1218" spans="1:19" x14ac:dyDescent="0.25">
      <c r="A1218" s="70" t="str">
        <f>extraction!$C$31</f>
        <v>250109S10_Mx_Batch_30_Tube_10</v>
      </c>
      <c r="B1218" s="70" t="str">
        <f>extraction!$D$31</f>
        <v>250109S10_Mx</v>
      </c>
      <c r="C1218" t="s">
        <v>746</v>
      </c>
      <c r="D1218" s="70" t="s">
        <v>93</v>
      </c>
      <c r="E1218" s="70" t="s">
        <v>78</v>
      </c>
      <c r="F1218" s="70" t="str">
        <f t="shared" si="29"/>
        <v>250109S10_Mx_area_2_Thr</v>
      </c>
      <c r="G1218" s="125" t="s">
        <v>863</v>
      </c>
      <c r="H1218" s="70">
        <v>2</v>
      </c>
      <c r="I1218" s="119">
        <v>1.1020000000000001</v>
      </c>
      <c r="K1218" s="70" t="s">
        <v>736</v>
      </c>
      <c r="R1218" t="s">
        <v>849</v>
      </c>
      <c r="S1218" t="s">
        <v>71</v>
      </c>
    </row>
    <row r="1219" spans="1:19" x14ac:dyDescent="0.25">
      <c r="A1219" s="70" t="str">
        <f>extraction!$C$31</f>
        <v>250109S10_Mx_Batch_30_Tube_10</v>
      </c>
      <c r="B1219" s="70" t="str">
        <f>extraction!$D$31</f>
        <v>250109S10_Mx</v>
      </c>
      <c r="C1219" t="s">
        <v>747</v>
      </c>
      <c r="D1219" s="70" t="s">
        <v>94</v>
      </c>
      <c r="E1219" s="70" t="s">
        <v>78</v>
      </c>
      <c r="F1219" s="70" t="str">
        <f t="shared" si="29"/>
        <v>250109S10_Mx_area_2_Tyr</v>
      </c>
      <c r="G1219" s="125" t="s">
        <v>863</v>
      </c>
      <c r="H1219" s="70">
        <v>2</v>
      </c>
      <c r="I1219" s="119"/>
      <c r="K1219" s="70" t="s">
        <v>736</v>
      </c>
      <c r="R1219" t="s">
        <v>849</v>
      </c>
      <c r="S1219" t="s">
        <v>71</v>
      </c>
    </row>
    <row r="1220" spans="1:19" x14ac:dyDescent="0.25">
      <c r="A1220" s="70" t="str">
        <f>extraction!$C$31</f>
        <v>250109S10_Mx_Batch_30_Tube_10</v>
      </c>
      <c r="B1220" s="70" t="str">
        <f>extraction!$D$31</f>
        <v>250109S10_Mx</v>
      </c>
      <c r="C1220" t="s">
        <v>774</v>
      </c>
      <c r="D1220" s="70" t="s">
        <v>95</v>
      </c>
      <c r="E1220" s="70" t="s">
        <v>78</v>
      </c>
      <c r="F1220" s="70" t="str">
        <f t="shared" si="29"/>
        <v>250109S10_Mx_area_2_Val</v>
      </c>
      <c r="G1220" s="125" t="s">
        <v>863</v>
      </c>
      <c r="H1220" s="70">
        <v>2</v>
      </c>
      <c r="I1220" s="119"/>
      <c r="K1220" s="70" t="s">
        <v>736</v>
      </c>
      <c r="R1220" t="s">
        <v>849</v>
      </c>
      <c r="S1220" t="s">
        <v>71</v>
      </c>
    </row>
    <row r="1221" spans="1:19" x14ac:dyDescent="0.25">
      <c r="C1221" s="127"/>
      <c r="G1221" s="125"/>
      <c r="I1221" s="122"/>
    </row>
    <row r="1222" spans="1:19" x14ac:dyDescent="0.25">
      <c r="A1222" s="70" t="str">
        <f>extraction!$C$31</f>
        <v>250109S10_Mx_Batch_30_Tube_10</v>
      </c>
      <c r="B1222" s="70" t="str">
        <f>extraction!$D$31</f>
        <v>250109S10_Mx</v>
      </c>
      <c r="C1222" t="s">
        <v>734</v>
      </c>
      <c r="D1222" s="70" t="s">
        <v>84</v>
      </c>
      <c r="E1222" s="70" t="s">
        <v>77</v>
      </c>
      <c r="F1222" s="70" t="str">
        <f t="shared" ref="F1222:F1249" si="30">B1222&amp;"_"&amp;LEFT(E1222,4)&amp;"_"&amp;H1222&amp;"_"&amp;D1222</f>
        <v>250109S10_Mx_d15N_3_Ala</v>
      </c>
      <c r="G1222" s="125" t="s">
        <v>889</v>
      </c>
      <c r="H1222" s="70">
        <v>3</v>
      </c>
      <c r="I1222" s="121">
        <v>11.09</v>
      </c>
      <c r="J1222" s="70" t="s">
        <v>76</v>
      </c>
      <c r="K1222" s="70" t="s">
        <v>736</v>
      </c>
      <c r="R1222" t="s">
        <v>849</v>
      </c>
      <c r="S1222" t="s">
        <v>71</v>
      </c>
    </row>
    <row r="1223" spans="1:19" x14ac:dyDescent="0.25">
      <c r="A1223" s="70" t="str">
        <f>extraction!$C$31</f>
        <v>250109S10_Mx_Batch_30_Tube_10</v>
      </c>
      <c r="B1223" s="70" t="str">
        <f>extraction!$D$31</f>
        <v>250109S10_Mx</v>
      </c>
      <c r="C1223" t="s">
        <v>738</v>
      </c>
      <c r="D1223" s="70" t="s">
        <v>85</v>
      </c>
      <c r="E1223" s="70" t="s">
        <v>77</v>
      </c>
      <c r="F1223" s="70" t="str">
        <f t="shared" si="30"/>
        <v>250109S10_Mx_d15N_3_Asp</v>
      </c>
      <c r="G1223" s="125" t="s">
        <v>889</v>
      </c>
      <c r="H1223" s="70">
        <v>3</v>
      </c>
      <c r="I1223" s="120">
        <v>9.61</v>
      </c>
      <c r="J1223" s="70" t="s">
        <v>76</v>
      </c>
      <c r="K1223" s="70" t="s">
        <v>736</v>
      </c>
      <c r="R1223" t="s">
        <v>849</v>
      </c>
      <c r="S1223" t="s">
        <v>71</v>
      </c>
    </row>
    <row r="1224" spans="1:19" x14ac:dyDescent="0.25">
      <c r="A1224" s="70" t="str">
        <f>extraction!$C$31</f>
        <v>250109S10_Mx_Batch_30_Tube_10</v>
      </c>
      <c r="B1224" s="70" t="str">
        <f>extraction!$D$31</f>
        <v>250109S10_Mx</v>
      </c>
      <c r="C1224" t="s">
        <v>851</v>
      </c>
      <c r="D1224" s="70" t="s">
        <v>86</v>
      </c>
      <c r="E1224" s="70" t="s">
        <v>77</v>
      </c>
      <c r="F1224" s="70" t="str">
        <f t="shared" si="30"/>
        <v>250109S10_Mx_d15N_3_Glu</v>
      </c>
      <c r="G1224" s="125" t="s">
        <v>889</v>
      </c>
      <c r="H1224" s="70">
        <v>3</v>
      </c>
      <c r="I1224" s="120">
        <v>12.68</v>
      </c>
      <c r="J1224" s="70" t="s">
        <v>76</v>
      </c>
      <c r="K1224" s="70" t="s">
        <v>736</v>
      </c>
      <c r="R1224" t="s">
        <v>849</v>
      </c>
      <c r="S1224" t="s">
        <v>71</v>
      </c>
    </row>
    <row r="1225" spans="1:19" x14ac:dyDescent="0.25">
      <c r="A1225" s="70" t="str">
        <f>extraction!$C$31</f>
        <v>250109S10_Mx_Batch_30_Tube_10</v>
      </c>
      <c r="B1225" s="70" t="str">
        <f>extraction!$D$31</f>
        <v>250109S10_Mx</v>
      </c>
      <c r="C1225" s="127" t="s">
        <v>155</v>
      </c>
      <c r="D1225" s="70" t="s">
        <v>87</v>
      </c>
      <c r="E1225" s="70" t="s">
        <v>77</v>
      </c>
      <c r="F1225" s="70" t="str">
        <f t="shared" si="30"/>
        <v>250109S10_Mx_d15N_3_Gly</v>
      </c>
      <c r="G1225" s="125" t="s">
        <v>889</v>
      </c>
      <c r="H1225" s="70">
        <v>3</v>
      </c>
      <c r="I1225" s="120">
        <v>11.64</v>
      </c>
      <c r="J1225" s="70" t="s">
        <v>76</v>
      </c>
      <c r="K1225" s="70" t="s">
        <v>736</v>
      </c>
      <c r="R1225" t="s">
        <v>849</v>
      </c>
      <c r="S1225" t="s">
        <v>71</v>
      </c>
    </row>
    <row r="1226" spans="1:19" x14ac:dyDescent="0.25">
      <c r="A1226" s="70" t="str">
        <f>extraction!$C$31</f>
        <v>250109S10_Mx_Batch_30_Tube_10</v>
      </c>
      <c r="B1226" s="70" t="str">
        <f>extraction!$D$31</f>
        <v>250109S10_Mx</v>
      </c>
      <c r="C1226" t="s">
        <v>739</v>
      </c>
      <c r="D1226" s="70" t="s">
        <v>850</v>
      </c>
      <c r="E1226" s="70" t="s">
        <v>77</v>
      </c>
      <c r="F1226" s="70" t="str">
        <f t="shared" si="30"/>
        <v>250109S10_Mx_d15N_3_Ile</v>
      </c>
      <c r="G1226" s="125" t="s">
        <v>889</v>
      </c>
      <c r="H1226" s="70">
        <v>3</v>
      </c>
      <c r="I1226" s="120">
        <v>8.34</v>
      </c>
      <c r="J1226" s="70" t="s">
        <v>76</v>
      </c>
      <c r="K1226" s="70" t="s">
        <v>736</v>
      </c>
      <c r="R1226" t="s">
        <v>849</v>
      </c>
      <c r="S1226" t="s">
        <v>71</v>
      </c>
    </row>
    <row r="1227" spans="1:19" x14ac:dyDescent="0.25">
      <c r="A1227" s="70" t="str">
        <f>extraction!$C$31</f>
        <v>250109S10_Mx_Batch_30_Tube_10</v>
      </c>
      <c r="B1227" s="70" t="str">
        <f>extraction!$D$31</f>
        <v>250109S10_Mx</v>
      </c>
      <c r="C1227" t="s">
        <v>740</v>
      </c>
      <c r="D1227" s="70" t="s">
        <v>88</v>
      </c>
      <c r="E1227" s="70" t="s">
        <v>77</v>
      </c>
      <c r="F1227" s="70" t="str">
        <f t="shared" si="30"/>
        <v>250109S10_Mx_d15N_3_Leu</v>
      </c>
      <c r="G1227" s="125" t="s">
        <v>889</v>
      </c>
      <c r="H1227" s="70">
        <v>3</v>
      </c>
      <c r="I1227" s="120">
        <v>6.93</v>
      </c>
      <c r="J1227" s="70" t="s">
        <v>76</v>
      </c>
      <c r="K1227" s="70" t="s">
        <v>736</v>
      </c>
      <c r="R1227" t="s">
        <v>849</v>
      </c>
      <c r="S1227" t="s">
        <v>71</v>
      </c>
    </row>
    <row r="1228" spans="1:19" x14ac:dyDescent="0.25">
      <c r="A1228" s="70" t="str">
        <f>extraction!$C$31</f>
        <v>250109S10_Mx_Batch_30_Tube_10</v>
      </c>
      <c r="B1228" s="70" t="str">
        <f>extraction!$D$31</f>
        <v>250109S10_Mx</v>
      </c>
      <c r="C1228" t="s">
        <v>741</v>
      </c>
      <c r="D1228" s="70" t="s">
        <v>89</v>
      </c>
      <c r="E1228" s="70" t="s">
        <v>77</v>
      </c>
      <c r="F1228" s="70" t="str">
        <f t="shared" si="30"/>
        <v>250109S10_Mx_d15N_3_Lys</v>
      </c>
      <c r="G1228" s="125" t="s">
        <v>889</v>
      </c>
      <c r="H1228" s="70">
        <v>3</v>
      </c>
      <c r="I1228" s="120">
        <v>4.12</v>
      </c>
      <c r="J1228" s="70" t="s">
        <v>76</v>
      </c>
      <c r="K1228" s="70" t="s">
        <v>736</v>
      </c>
      <c r="R1228" t="s">
        <v>849</v>
      </c>
      <c r="S1228" t="s">
        <v>71</v>
      </c>
    </row>
    <row r="1229" spans="1:19" x14ac:dyDescent="0.25">
      <c r="A1229" s="70" t="str">
        <f>extraction!$C$31</f>
        <v>250109S10_Mx_Batch_30_Tube_10</v>
      </c>
      <c r="B1229" s="70" t="str">
        <f>extraction!$D$31</f>
        <v>250109S10_Mx</v>
      </c>
      <c r="C1229" t="s">
        <v>742</v>
      </c>
      <c r="D1229" s="70" t="s">
        <v>852</v>
      </c>
      <c r="E1229" s="70" t="s">
        <v>77</v>
      </c>
      <c r="F1229" s="70" t="str">
        <f t="shared" si="30"/>
        <v>250109S10_Mx_d15N_3_NLeu</v>
      </c>
      <c r="G1229" s="125" t="s">
        <v>889</v>
      </c>
      <c r="H1229" s="70">
        <v>3</v>
      </c>
      <c r="I1229" s="120">
        <v>0.16</v>
      </c>
      <c r="J1229" s="70" t="s">
        <v>76</v>
      </c>
      <c r="K1229" s="70" t="s">
        <v>736</v>
      </c>
      <c r="R1229" t="s">
        <v>849</v>
      </c>
      <c r="S1229" t="s">
        <v>71</v>
      </c>
    </row>
    <row r="1230" spans="1:19" x14ac:dyDescent="0.25">
      <c r="A1230" s="70" t="str">
        <f>extraction!$C$31</f>
        <v>250109S10_Mx_Batch_30_Tube_10</v>
      </c>
      <c r="B1230" s="70" t="str">
        <f>extraction!$D$31</f>
        <v>250109S10_Mx</v>
      </c>
      <c r="C1230" t="s">
        <v>743</v>
      </c>
      <c r="D1230" s="70" t="s">
        <v>90</v>
      </c>
      <c r="E1230" s="70" t="s">
        <v>77</v>
      </c>
      <c r="F1230" s="70" t="str">
        <f t="shared" si="30"/>
        <v>250109S10_Mx_d15N_3_Phe</v>
      </c>
      <c r="G1230" s="125" t="s">
        <v>889</v>
      </c>
      <c r="H1230" s="70">
        <v>3</v>
      </c>
      <c r="I1230" s="120">
        <v>5.84</v>
      </c>
      <c r="J1230" s="70" t="s">
        <v>76</v>
      </c>
      <c r="K1230" s="70" t="s">
        <v>736</v>
      </c>
      <c r="R1230" t="s">
        <v>849</v>
      </c>
      <c r="S1230" t="s">
        <v>71</v>
      </c>
    </row>
    <row r="1231" spans="1:19" x14ac:dyDescent="0.25">
      <c r="A1231" s="70" t="str">
        <f>extraction!$C$31</f>
        <v>250109S10_Mx_Batch_30_Tube_10</v>
      </c>
      <c r="B1231" s="70" t="str">
        <f>extraction!$D$31</f>
        <v>250109S10_Mx</v>
      </c>
      <c r="C1231" t="s">
        <v>744</v>
      </c>
      <c r="D1231" s="70" t="s">
        <v>91</v>
      </c>
      <c r="E1231" s="70" t="s">
        <v>77</v>
      </c>
      <c r="F1231" s="70" t="str">
        <f t="shared" si="30"/>
        <v>250109S10_Mx_d15N_3_Pro</v>
      </c>
      <c r="G1231" s="125" t="s">
        <v>889</v>
      </c>
      <c r="H1231" s="70">
        <v>3</v>
      </c>
      <c r="I1231" s="120">
        <v>9.8699999999999992</v>
      </c>
      <c r="J1231" s="70" t="s">
        <v>76</v>
      </c>
      <c r="K1231" s="70" t="s">
        <v>736</v>
      </c>
      <c r="R1231" t="s">
        <v>849</v>
      </c>
      <c r="S1231" t="s">
        <v>71</v>
      </c>
    </row>
    <row r="1232" spans="1:19" x14ac:dyDescent="0.25">
      <c r="A1232" s="70" t="str">
        <f>extraction!$C$31</f>
        <v>250109S10_Mx_Batch_30_Tube_10</v>
      </c>
      <c r="B1232" s="70" t="str">
        <f>extraction!$D$31</f>
        <v>250109S10_Mx</v>
      </c>
      <c r="C1232" t="s">
        <v>745</v>
      </c>
      <c r="D1232" s="70" t="s">
        <v>92</v>
      </c>
      <c r="E1232" s="70" t="s">
        <v>77</v>
      </c>
      <c r="F1232" s="70" t="str">
        <f t="shared" si="30"/>
        <v>250109S10_Mx_d15N_3_Ser</v>
      </c>
      <c r="G1232" s="125" t="s">
        <v>889</v>
      </c>
      <c r="H1232" s="70">
        <v>3</v>
      </c>
      <c r="I1232" s="120"/>
      <c r="J1232" s="70" t="s">
        <v>76</v>
      </c>
      <c r="K1232" s="70" t="s">
        <v>736</v>
      </c>
      <c r="R1232" t="s">
        <v>849</v>
      </c>
      <c r="S1232" t="s">
        <v>71</v>
      </c>
    </row>
    <row r="1233" spans="1:19" x14ac:dyDescent="0.25">
      <c r="A1233" s="70" t="str">
        <f>extraction!$C$31</f>
        <v>250109S10_Mx_Batch_30_Tube_10</v>
      </c>
      <c r="B1233" s="70" t="str">
        <f>extraction!$D$31</f>
        <v>250109S10_Mx</v>
      </c>
      <c r="C1233" t="s">
        <v>746</v>
      </c>
      <c r="D1233" s="70" t="s">
        <v>93</v>
      </c>
      <c r="E1233" s="70" t="s">
        <v>77</v>
      </c>
      <c r="F1233" s="70" t="str">
        <f t="shared" si="30"/>
        <v>250109S10_Mx_d15N_3_Thr</v>
      </c>
      <c r="G1233" s="125" t="s">
        <v>889</v>
      </c>
      <c r="H1233" s="70">
        <v>3</v>
      </c>
      <c r="I1233" s="120">
        <v>1.58</v>
      </c>
      <c r="J1233" s="70" t="s">
        <v>76</v>
      </c>
      <c r="K1233" s="70" t="s">
        <v>736</v>
      </c>
      <c r="R1233" t="s">
        <v>849</v>
      </c>
      <c r="S1233" t="s">
        <v>71</v>
      </c>
    </row>
    <row r="1234" spans="1:19" x14ac:dyDescent="0.25">
      <c r="A1234" s="70" t="str">
        <f>extraction!$C$31</f>
        <v>250109S10_Mx_Batch_30_Tube_10</v>
      </c>
      <c r="B1234" s="70" t="str">
        <f>extraction!$D$31</f>
        <v>250109S10_Mx</v>
      </c>
      <c r="C1234" t="s">
        <v>747</v>
      </c>
      <c r="D1234" s="70" t="s">
        <v>94</v>
      </c>
      <c r="E1234" s="70" t="s">
        <v>77</v>
      </c>
      <c r="F1234" s="70" t="str">
        <f t="shared" si="30"/>
        <v>250109S10_Mx_d15N_3_Tyr</v>
      </c>
      <c r="G1234" s="125" t="s">
        <v>889</v>
      </c>
      <c r="H1234" s="70">
        <v>3</v>
      </c>
      <c r="I1234" s="120"/>
      <c r="J1234" s="70" t="s">
        <v>76</v>
      </c>
      <c r="K1234" s="70" t="s">
        <v>736</v>
      </c>
      <c r="R1234" t="s">
        <v>849</v>
      </c>
      <c r="S1234" t="s">
        <v>71</v>
      </c>
    </row>
    <row r="1235" spans="1:19" x14ac:dyDescent="0.25">
      <c r="A1235" s="70" t="str">
        <f>extraction!$C$31</f>
        <v>250109S10_Mx_Batch_30_Tube_10</v>
      </c>
      <c r="B1235" s="70" t="str">
        <f>extraction!$D$31</f>
        <v>250109S10_Mx</v>
      </c>
      <c r="C1235" t="s">
        <v>774</v>
      </c>
      <c r="D1235" s="70" t="s">
        <v>95</v>
      </c>
      <c r="E1235" s="70" t="s">
        <v>77</v>
      </c>
      <c r="F1235" s="70" t="str">
        <f t="shared" si="30"/>
        <v>250109S10_Mx_d15N_3_Val</v>
      </c>
      <c r="G1235" s="125" t="s">
        <v>889</v>
      </c>
      <c r="H1235" s="70">
        <v>3</v>
      </c>
      <c r="I1235" s="120"/>
      <c r="J1235" s="70" t="s">
        <v>76</v>
      </c>
      <c r="K1235" s="70" t="s">
        <v>736</v>
      </c>
      <c r="R1235" t="s">
        <v>849</v>
      </c>
      <c r="S1235" t="s">
        <v>71</v>
      </c>
    </row>
    <row r="1236" spans="1:19" x14ac:dyDescent="0.25">
      <c r="A1236" s="70" t="str">
        <f>extraction!$C$31</f>
        <v>250109S10_Mx_Batch_30_Tube_10</v>
      </c>
      <c r="B1236" s="70" t="str">
        <f>extraction!$D$31</f>
        <v>250109S10_Mx</v>
      </c>
      <c r="C1236" t="s">
        <v>734</v>
      </c>
      <c r="D1236" s="70" t="s">
        <v>84</v>
      </c>
      <c r="E1236" s="70" t="s">
        <v>78</v>
      </c>
      <c r="F1236" s="70" t="str">
        <f t="shared" si="30"/>
        <v>250109S10_Mx_area_3_Ala</v>
      </c>
      <c r="G1236" s="125" t="s">
        <v>889</v>
      </c>
      <c r="H1236" s="70">
        <v>3</v>
      </c>
      <c r="I1236" s="121">
        <v>0.51400000000000001</v>
      </c>
      <c r="K1236" s="70" t="s">
        <v>736</v>
      </c>
      <c r="R1236" t="s">
        <v>849</v>
      </c>
      <c r="S1236" t="s">
        <v>71</v>
      </c>
    </row>
    <row r="1237" spans="1:19" x14ac:dyDescent="0.25">
      <c r="A1237" s="70" t="str">
        <f>extraction!$C$31</f>
        <v>250109S10_Mx_Batch_30_Tube_10</v>
      </c>
      <c r="B1237" s="70" t="str">
        <f>extraction!$D$31</f>
        <v>250109S10_Mx</v>
      </c>
      <c r="C1237" t="s">
        <v>738</v>
      </c>
      <c r="D1237" s="70" t="s">
        <v>85</v>
      </c>
      <c r="E1237" s="70" t="s">
        <v>78</v>
      </c>
      <c r="F1237" s="70" t="str">
        <f t="shared" si="30"/>
        <v>250109S10_Mx_area_3_Asp</v>
      </c>
      <c r="G1237" s="125" t="s">
        <v>889</v>
      </c>
      <c r="H1237" s="70">
        <v>3</v>
      </c>
      <c r="I1237" s="120">
        <v>2.786</v>
      </c>
      <c r="K1237" s="70" t="s">
        <v>736</v>
      </c>
      <c r="R1237" t="s">
        <v>849</v>
      </c>
      <c r="S1237" t="s">
        <v>71</v>
      </c>
    </row>
    <row r="1238" spans="1:19" x14ac:dyDescent="0.25">
      <c r="A1238" s="70" t="str">
        <f>extraction!$C$31</f>
        <v>250109S10_Mx_Batch_30_Tube_10</v>
      </c>
      <c r="B1238" s="70" t="str">
        <f>extraction!$D$31</f>
        <v>250109S10_Mx</v>
      </c>
      <c r="C1238" t="s">
        <v>851</v>
      </c>
      <c r="D1238" s="70" t="s">
        <v>86</v>
      </c>
      <c r="E1238" s="70" t="s">
        <v>78</v>
      </c>
      <c r="F1238" s="70" t="str">
        <f t="shared" si="30"/>
        <v>250109S10_Mx_area_3_Glu</v>
      </c>
      <c r="G1238" s="125" t="s">
        <v>889</v>
      </c>
      <c r="H1238" s="70">
        <v>3</v>
      </c>
      <c r="I1238" s="120">
        <v>3.0009999999999999</v>
      </c>
      <c r="K1238" s="70" t="s">
        <v>736</v>
      </c>
      <c r="R1238" t="s">
        <v>849</v>
      </c>
      <c r="S1238" t="s">
        <v>71</v>
      </c>
    </row>
    <row r="1239" spans="1:19" x14ac:dyDescent="0.25">
      <c r="A1239" s="70" t="str">
        <f>extraction!$C$31</f>
        <v>250109S10_Mx_Batch_30_Tube_10</v>
      </c>
      <c r="B1239" s="70" t="str">
        <f>extraction!$D$31</f>
        <v>250109S10_Mx</v>
      </c>
      <c r="C1239" s="127" t="s">
        <v>155</v>
      </c>
      <c r="D1239" s="70" t="s">
        <v>87</v>
      </c>
      <c r="E1239" s="70" t="s">
        <v>78</v>
      </c>
      <c r="F1239" s="70" t="str">
        <f t="shared" si="30"/>
        <v>250109S10_Mx_area_3_Gly</v>
      </c>
      <c r="G1239" s="125" t="s">
        <v>889</v>
      </c>
      <c r="H1239" s="70">
        <v>3</v>
      </c>
      <c r="I1239" s="120">
        <v>1.3240000000000001</v>
      </c>
      <c r="K1239" s="70" t="s">
        <v>736</v>
      </c>
      <c r="R1239" t="s">
        <v>849</v>
      </c>
      <c r="S1239" t="s">
        <v>71</v>
      </c>
    </row>
    <row r="1240" spans="1:19" x14ac:dyDescent="0.25">
      <c r="A1240" s="70" t="str">
        <f>extraction!$C$31</f>
        <v>250109S10_Mx_Batch_30_Tube_10</v>
      </c>
      <c r="B1240" s="70" t="str">
        <f>extraction!$D$31</f>
        <v>250109S10_Mx</v>
      </c>
      <c r="C1240" t="s">
        <v>739</v>
      </c>
      <c r="D1240" s="70" t="s">
        <v>850</v>
      </c>
      <c r="E1240" s="70" t="s">
        <v>78</v>
      </c>
      <c r="F1240" s="70" t="str">
        <f t="shared" si="30"/>
        <v>250109S10_Mx_area_3_Ile</v>
      </c>
      <c r="G1240" s="125" t="s">
        <v>889</v>
      </c>
      <c r="H1240" s="70">
        <v>3</v>
      </c>
      <c r="I1240" s="120">
        <v>0.41799999999999998</v>
      </c>
      <c r="K1240" s="70" t="s">
        <v>736</v>
      </c>
      <c r="R1240" t="s">
        <v>849</v>
      </c>
      <c r="S1240" t="s">
        <v>71</v>
      </c>
    </row>
    <row r="1241" spans="1:19" x14ac:dyDescent="0.25">
      <c r="A1241" s="70" t="str">
        <f>extraction!$C$31</f>
        <v>250109S10_Mx_Batch_30_Tube_10</v>
      </c>
      <c r="B1241" s="70" t="str">
        <f>extraction!$D$31</f>
        <v>250109S10_Mx</v>
      </c>
      <c r="C1241" t="s">
        <v>740</v>
      </c>
      <c r="D1241" s="70" t="s">
        <v>88</v>
      </c>
      <c r="E1241" s="70" t="s">
        <v>78</v>
      </c>
      <c r="F1241" s="70" t="str">
        <f t="shared" si="30"/>
        <v>250109S10_Mx_area_3_Leu</v>
      </c>
      <c r="G1241" s="125" t="s">
        <v>889</v>
      </c>
      <c r="H1241" s="70">
        <v>3</v>
      </c>
      <c r="I1241" s="120">
        <v>1.5</v>
      </c>
      <c r="K1241" s="70" t="s">
        <v>736</v>
      </c>
      <c r="R1241" t="s">
        <v>849</v>
      </c>
      <c r="S1241" t="s">
        <v>71</v>
      </c>
    </row>
    <row r="1242" spans="1:19" x14ac:dyDescent="0.25">
      <c r="A1242" s="70" t="str">
        <f>extraction!$C$31</f>
        <v>250109S10_Mx_Batch_30_Tube_10</v>
      </c>
      <c r="B1242" s="70" t="str">
        <f>extraction!$D$31</f>
        <v>250109S10_Mx</v>
      </c>
      <c r="C1242" t="s">
        <v>741</v>
      </c>
      <c r="D1242" s="70" t="s">
        <v>89</v>
      </c>
      <c r="E1242" s="70" t="s">
        <v>78</v>
      </c>
      <c r="F1242" s="70" t="str">
        <f t="shared" si="30"/>
        <v>250109S10_Mx_area_3_Lys</v>
      </c>
      <c r="G1242" s="125" t="s">
        <v>889</v>
      </c>
      <c r="H1242" s="70">
        <v>3</v>
      </c>
      <c r="I1242" s="120">
        <v>1.6970000000000001</v>
      </c>
      <c r="K1242" s="70" t="s">
        <v>736</v>
      </c>
      <c r="R1242" t="s">
        <v>849</v>
      </c>
      <c r="S1242" t="s">
        <v>71</v>
      </c>
    </row>
    <row r="1243" spans="1:19" x14ac:dyDescent="0.25">
      <c r="A1243" s="70" t="str">
        <f>extraction!$C$31</f>
        <v>250109S10_Mx_Batch_30_Tube_10</v>
      </c>
      <c r="B1243" s="70" t="str">
        <f>extraction!$D$31</f>
        <v>250109S10_Mx</v>
      </c>
      <c r="C1243" t="s">
        <v>742</v>
      </c>
      <c r="D1243" s="70" t="s">
        <v>852</v>
      </c>
      <c r="E1243" s="70" t="s">
        <v>78</v>
      </c>
      <c r="F1243" s="70" t="str">
        <f t="shared" si="30"/>
        <v>250109S10_Mx_area_3_NLeu</v>
      </c>
      <c r="G1243" s="125" t="s">
        <v>889</v>
      </c>
      <c r="H1243" s="70">
        <v>3</v>
      </c>
      <c r="I1243" s="120">
        <v>18.817</v>
      </c>
      <c r="K1243" s="70" t="s">
        <v>736</v>
      </c>
      <c r="R1243" t="s">
        <v>849</v>
      </c>
      <c r="S1243" t="s">
        <v>71</v>
      </c>
    </row>
    <row r="1244" spans="1:19" x14ac:dyDescent="0.25">
      <c r="A1244" s="70" t="str">
        <f>extraction!$C$31</f>
        <v>250109S10_Mx_Batch_30_Tube_10</v>
      </c>
      <c r="B1244" s="70" t="str">
        <f>extraction!$D$31</f>
        <v>250109S10_Mx</v>
      </c>
      <c r="C1244" t="s">
        <v>743</v>
      </c>
      <c r="D1244" s="70" t="s">
        <v>90</v>
      </c>
      <c r="E1244" s="70" t="s">
        <v>78</v>
      </c>
      <c r="F1244" s="70" t="str">
        <f t="shared" si="30"/>
        <v>250109S10_Mx_area_3_Phe</v>
      </c>
      <c r="G1244" s="125" t="s">
        <v>889</v>
      </c>
      <c r="H1244" s="70">
        <v>3</v>
      </c>
      <c r="I1244" s="120">
        <v>0.60099999999999998</v>
      </c>
      <c r="K1244" s="70" t="s">
        <v>736</v>
      </c>
      <c r="R1244" t="s">
        <v>849</v>
      </c>
      <c r="S1244" t="s">
        <v>71</v>
      </c>
    </row>
    <row r="1245" spans="1:19" x14ac:dyDescent="0.25">
      <c r="A1245" s="70" t="str">
        <f>extraction!$C$31</f>
        <v>250109S10_Mx_Batch_30_Tube_10</v>
      </c>
      <c r="B1245" s="70" t="str">
        <f>extraction!$D$31</f>
        <v>250109S10_Mx</v>
      </c>
      <c r="C1245" t="s">
        <v>744</v>
      </c>
      <c r="D1245" s="70" t="s">
        <v>91</v>
      </c>
      <c r="E1245" s="70" t="s">
        <v>78</v>
      </c>
      <c r="F1245" s="70" t="str">
        <f t="shared" si="30"/>
        <v>250109S10_Mx_area_3_Pro</v>
      </c>
      <c r="G1245" s="125" t="s">
        <v>889</v>
      </c>
      <c r="H1245" s="70">
        <v>3</v>
      </c>
      <c r="I1245" s="120">
        <v>1.226</v>
      </c>
      <c r="K1245" s="70" t="s">
        <v>736</v>
      </c>
      <c r="R1245" t="s">
        <v>849</v>
      </c>
      <c r="S1245" t="s">
        <v>71</v>
      </c>
    </row>
    <row r="1246" spans="1:19" x14ac:dyDescent="0.25">
      <c r="A1246" s="70" t="str">
        <f>extraction!$C$31</f>
        <v>250109S10_Mx_Batch_30_Tube_10</v>
      </c>
      <c r="B1246" s="70" t="str">
        <f>extraction!$D$31</f>
        <v>250109S10_Mx</v>
      </c>
      <c r="C1246" t="s">
        <v>745</v>
      </c>
      <c r="D1246" s="70" t="s">
        <v>92</v>
      </c>
      <c r="E1246" s="70" t="s">
        <v>78</v>
      </c>
      <c r="F1246" s="70" t="str">
        <f t="shared" si="30"/>
        <v>250109S10_Mx_area_3_Ser</v>
      </c>
      <c r="G1246" s="125" t="s">
        <v>889</v>
      </c>
      <c r="H1246" s="70">
        <v>3</v>
      </c>
      <c r="I1246" s="120"/>
      <c r="K1246" s="70" t="s">
        <v>736</v>
      </c>
      <c r="R1246" t="s">
        <v>849</v>
      </c>
      <c r="S1246" t="s">
        <v>71</v>
      </c>
    </row>
    <row r="1247" spans="1:19" x14ac:dyDescent="0.25">
      <c r="A1247" s="70" t="str">
        <f>extraction!$C$31</f>
        <v>250109S10_Mx_Batch_30_Tube_10</v>
      </c>
      <c r="B1247" s="70" t="str">
        <f>extraction!$D$31</f>
        <v>250109S10_Mx</v>
      </c>
      <c r="C1247" t="s">
        <v>746</v>
      </c>
      <c r="D1247" s="70" t="s">
        <v>93</v>
      </c>
      <c r="E1247" s="70" t="s">
        <v>78</v>
      </c>
      <c r="F1247" s="70" t="str">
        <f t="shared" si="30"/>
        <v>250109S10_Mx_area_3_Thr</v>
      </c>
      <c r="G1247" s="125" t="s">
        <v>889</v>
      </c>
      <c r="H1247" s="70">
        <v>3</v>
      </c>
      <c r="I1247" s="120">
        <v>0.65400000000000003</v>
      </c>
      <c r="K1247" s="70" t="s">
        <v>736</v>
      </c>
      <c r="R1247" t="s">
        <v>849</v>
      </c>
      <c r="S1247" t="s">
        <v>71</v>
      </c>
    </row>
    <row r="1248" spans="1:19" x14ac:dyDescent="0.25">
      <c r="A1248" s="70" t="str">
        <f>extraction!$C$31</f>
        <v>250109S10_Mx_Batch_30_Tube_10</v>
      </c>
      <c r="B1248" s="70" t="str">
        <f>extraction!$D$31</f>
        <v>250109S10_Mx</v>
      </c>
      <c r="C1248" t="s">
        <v>747</v>
      </c>
      <c r="D1248" s="70" t="s">
        <v>94</v>
      </c>
      <c r="E1248" s="70" t="s">
        <v>78</v>
      </c>
      <c r="F1248" s="70" t="str">
        <f t="shared" si="30"/>
        <v>250109S10_Mx_area_3_Tyr</v>
      </c>
      <c r="G1248" s="125" t="s">
        <v>889</v>
      </c>
      <c r="H1248" s="70">
        <v>3</v>
      </c>
      <c r="I1248" s="120"/>
      <c r="K1248" s="70" t="s">
        <v>736</v>
      </c>
      <c r="R1248" t="s">
        <v>849</v>
      </c>
      <c r="S1248" t="s">
        <v>71</v>
      </c>
    </row>
    <row r="1249" spans="1:19" x14ac:dyDescent="0.25">
      <c r="A1249" s="70" t="str">
        <f>extraction!$C$31</f>
        <v>250109S10_Mx_Batch_30_Tube_10</v>
      </c>
      <c r="B1249" s="70" t="str">
        <f>extraction!$D$31</f>
        <v>250109S10_Mx</v>
      </c>
      <c r="C1249" t="s">
        <v>774</v>
      </c>
      <c r="D1249" s="70" t="s">
        <v>95</v>
      </c>
      <c r="E1249" s="70" t="s">
        <v>78</v>
      </c>
      <c r="F1249" s="70" t="str">
        <f t="shared" si="30"/>
        <v>250109S10_Mx_area_3_Val</v>
      </c>
      <c r="G1249" s="125" t="s">
        <v>889</v>
      </c>
      <c r="H1249" s="70">
        <v>3</v>
      </c>
      <c r="I1249" s="120"/>
      <c r="K1249" s="70" t="s">
        <v>736</v>
      </c>
      <c r="R1249" t="s">
        <v>849</v>
      </c>
      <c r="S1249" t="s">
        <v>71</v>
      </c>
    </row>
    <row r="1250" spans="1:19" x14ac:dyDescent="0.25">
      <c r="C1250" s="127"/>
      <c r="G1250" s="125"/>
      <c r="I1250" s="122"/>
    </row>
    <row r="1251" spans="1:19" x14ac:dyDescent="0.25">
      <c r="A1251" s="70" t="str">
        <f>extraction!$C$32</f>
        <v>250109S11_Mx_Batch_30_Tube_11</v>
      </c>
      <c r="B1251" s="70" t="str">
        <f>extraction!$D$32</f>
        <v>250109S11_Mx</v>
      </c>
      <c r="C1251" t="s">
        <v>734</v>
      </c>
      <c r="D1251" s="70" t="s">
        <v>84</v>
      </c>
      <c r="E1251" s="70" t="s">
        <v>77</v>
      </c>
      <c r="F1251" s="70" t="str">
        <f t="shared" ref="F1251:F1278" si="31">B1251&amp;"_"&amp;LEFT(E1251,4)&amp;"_"&amp;H1251&amp;"_"&amp;D1251</f>
        <v>250109S11_Mx_d15N_1_Ala</v>
      </c>
      <c r="G1251" s="70" t="s">
        <v>890</v>
      </c>
      <c r="H1251" s="70">
        <v>1</v>
      </c>
      <c r="I1251" s="118">
        <v>15.11</v>
      </c>
      <c r="J1251" s="70" t="s">
        <v>76</v>
      </c>
      <c r="K1251" s="70" t="s">
        <v>736</v>
      </c>
      <c r="R1251" t="s">
        <v>849</v>
      </c>
      <c r="S1251" t="s">
        <v>71</v>
      </c>
    </row>
    <row r="1252" spans="1:19" x14ac:dyDescent="0.25">
      <c r="A1252" s="70" t="str">
        <f>extraction!$C$32</f>
        <v>250109S11_Mx_Batch_30_Tube_11</v>
      </c>
      <c r="B1252" s="70" t="str">
        <f>extraction!$D$32</f>
        <v>250109S11_Mx</v>
      </c>
      <c r="C1252" t="s">
        <v>738</v>
      </c>
      <c r="D1252" s="70" t="s">
        <v>85</v>
      </c>
      <c r="E1252" s="70" t="s">
        <v>77</v>
      </c>
      <c r="F1252" s="70" t="str">
        <f t="shared" si="31"/>
        <v>250109S11_Mx_d15N_1_Asp</v>
      </c>
      <c r="G1252" s="125" t="s">
        <v>890</v>
      </c>
      <c r="H1252" s="70">
        <v>1</v>
      </c>
      <c r="I1252" s="119">
        <v>13.84</v>
      </c>
      <c r="J1252" s="70" t="s">
        <v>76</v>
      </c>
      <c r="K1252" s="70" t="s">
        <v>736</v>
      </c>
      <c r="R1252" t="s">
        <v>849</v>
      </c>
      <c r="S1252" t="s">
        <v>71</v>
      </c>
    </row>
    <row r="1253" spans="1:19" x14ac:dyDescent="0.25">
      <c r="A1253" s="70" t="str">
        <f>extraction!$C$32</f>
        <v>250109S11_Mx_Batch_30_Tube_11</v>
      </c>
      <c r="B1253" s="70" t="str">
        <f>extraction!$D$32</f>
        <v>250109S11_Mx</v>
      </c>
      <c r="C1253" t="s">
        <v>851</v>
      </c>
      <c r="D1253" s="70" t="s">
        <v>86</v>
      </c>
      <c r="E1253" s="70" t="s">
        <v>77</v>
      </c>
      <c r="F1253" s="70" t="str">
        <f t="shared" si="31"/>
        <v>250109S11_Mx_d15N_1_Glu</v>
      </c>
      <c r="G1253" s="125" t="s">
        <v>890</v>
      </c>
      <c r="H1253" s="70">
        <v>1</v>
      </c>
      <c r="I1253" s="119">
        <v>18.2</v>
      </c>
      <c r="J1253" s="70" t="s">
        <v>76</v>
      </c>
      <c r="K1253" s="70" t="s">
        <v>736</v>
      </c>
      <c r="R1253" t="s">
        <v>849</v>
      </c>
      <c r="S1253" t="s">
        <v>71</v>
      </c>
    </row>
    <row r="1254" spans="1:19" x14ac:dyDescent="0.25">
      <c r="A1254" s="70" t="str">
        <f>extraction!$C$32</f>
        <v>250109S11_Mx_Batch_30_Tube_11</v>
      </c>
      <c r="B1254" s="70" t="str">
        <f>extraction!$D$32</f>
        <v>250109S11_Mx</v>
      </c>
      <c r="C1254" s="127" t="s">
        <v>155</v>
      </c>
      <c r="D1254" s="70" t="s">
        <v>87</v>
      </c>
      <c r="E1254" s="70" t="s">
        <v>77</v>
      </c>
      <c r="F1254" s="70" t="str">
        <f t="shared" si="31"/>
        <v>250109S11_Mx_d15N_1_Gly</v>
      </c>
      <c r="G1254" s="125" t="s">
        <v>890</v>
      </c>
      <c r="H1254" s="70">
        <v>1</v>
      </c>
      <c r="I1254" s="119">
        <v>12.81</v>
      </c>
      <c r="J1254" s="70" t="s">
        <v>76</v>
      </c>
      <c r="K1254" s="70" t="s">
        <v>736</v>
      </c>
      <c r="R1254" t="s">
        <v>849</v>
      </c>
      <c r="S1254" t="s">
        <v>71</v>
      </c>
    </row>
    <row r="1255" spans="1:19" x14ac:dyDescent="0.25">
      <c r="A1255" s="70" t="str">
        <f>extraction!$C$32</f>
        <v>250109S11_Mx_Batch_30_Tube_11</v>
      </c>
      <c r="B1255" s="70" t="str">
        <f>extraction!$D$32</f>
        <v>250109S11_Mx</v>
      </c>
      <c r="C1255" t="s">
        <v>739</v>
      </c>
      <c r="D1255" s="70" t="s">
        <v>850</v>
      </c>
      <c r="E1255" s="70" t="s">
        <v>77</v>
      </c>
      <c r="F1255" s="70" t="str">
        <f t="shared" si="31"/>
        <v>250109S11_Mx_d15N_1_Ile</v>
      </c>
      <c r="G1255" s="125" t="s">
        <v>890</v>
      </c>
      <c r="H1255" s="70">
        <v>1</v>
      </c>
      <c r="I1255" s="119">
        <v>14.67</v>
      </c>
      <c r="J1255" s="70" t="s">
        <v>76</v>
      </c>
      <c r="K1255" s="70" t="s">
        <v>736</v>
      </c>
      <c r="R1255" t="s">
        <v>849</v>
      </c>
      <c r="S1255" t="s">
        <v>71</v>
      </c>
    </row>
    <row r="1256" spans="1:19" x14ac:dyDescent="0.25">
      <c r="A1256" s="70" t="str">
        <f>extraction!$C$32</f>
        <v>250109S11_Mx_Batch_30_Tube_11</v>
      </c>
      <c r="B1256" s="70" t="str">
        <f>extraction!$D$32</f>
        <v>250109S11_Mx</v>
      </c>
      <c r="C1256" t="s">
        <v>740</v>
      </c>
      <c r="D1256" s="70" t="s">
        <v>88</v>
      </c>
      <c r="E1256" s="70" t="s">
        <v>77</v>
      </c>
      <c r="F1256" s="70" t="str">
        <f t="shared" si="31"/>
        <v>250109S11_Mx_d15N_1_Leu</v>
      </c>
      <c r="G1256" s="125" t="s">
        <v>890</v>
      </c>
      <c r="H1256" s="70">
        <v>1</v>
      </c>
      <c r="I1256" s="119">
        <v>12.67</v>
      </c>
      <c r="J1256" s="70" t="s">
        <v>76</v>
      </c>
      <c r="K1256" s="70" t="s">
        <v>736</v>
      </c>
      <c r="R1256" t="s">
        <v>849</v>
      </c>
      <c r="S1256" t="s">
        <v>71</v>
      </c>
    </row>
    <row r="1257" spans="1:19" x14ac:dyDescent="0.25">
      <c r="A1257" s="70" t="str">
        <f>extraction!$C$32</f>
        <v>250109S11_Mx_Batch_30_Tube_11</v>
      </c>
      <c r="B1257" s="70" t="str">
        <f>extraction!$D$32</f>
        <v>250109S11_Mx</v>
      </c>
      <c r="C1257" t="s">
        <v>741</v>
      </c>
      <c r="D1257" s="70" t="s">
        <v>89</v>
      </c>
      <c r="E1257" s="70" t="s">
        <v>77</v>
      </c>
      <c r="F1257" s="70" t="str">
        <f t="shared" si="31"/>
        <v>250109S11_Mx_d15N_1_Lys</v>
      </c>
      <c r="G1257" s="125" t="s">
        <v>890</v>
      </c>
      <c r="H1257" s="70">
        <v>1</v>
      </c>
      <c r="I1257" s="119">
        <v>8.48</v>
      </c>
      <c r="J1257" s="70" t="s">
        <v>76</v>
      </c>
      <c r="K1257" s="70" t="s">
        <v>736</v>
      </c>
      <c r="R1257" t="s">
        <v>849</v>
      </c>
      <c r="S1257" t="s">
        <v>71</v>
      </c>
    </row>
    <row r="1258" spans="1:19" x14ac:dyDescent="0.25">
      <c r="A1258" s="70" t="str">
        <f>extraction!$C$32</f>
        <v>250109S11_Mx_Batch_30_Tube_11</v>
      </c>
      <c r="B1258" s="70" t="str">
        <f>extraction!$D$32</f>
        <v>250109S11_Mx</v>
      </c>
      <c r="C1258" t="s">
        <v>742</v>
      </c>
      <c r="D1258" s="70" t="s">
        <v>852</v>
      </c>
      <c r="E1258" s="70" t="s">
        <v>77</v>
      </c>
      <c r="F1258" s="70" t="str">
        <f t="shared" si="31"/>
        <v>250109S11_Mx_d15N_1_NLeu</v>
      </c>
      <c r="G1258" s="125" t="s">
        <v>890</v>
      </c>
      <c r="H1258" s="70">
        <v>1</v>
      </c>
      <c r="I1258" s="119">
        <v>-2.1</v>
      </c>
      <c r="J1258" s="70" t="s">
        <v>76</v>
      </c>
      <c r="K1258" s="70" t="s">
        <v>736</v>
      </c>
      <c r="R1258" t="s">
        <v>849</v>
      </c>
      <c r="S1258" t="s">
        <v>71</v>
      </c>
    </row>
    <row r="1259" spans="1:19" x14ac:dyDescent="0.25">
      <c r="A1259" s="70" t="str">
        <f>extraction!$C$32</f>
        <v>250109S11_Mx_Batch_30_Tube_11</v>
      </c>
      <c r="B1259" s="70" t="str">
        <f>extraction!$D$32</f>
        <v>250109S11_Mx</v>
      </c>
      <c r="C1259" t="s">
        <v>743</v>
      </c>
      <c r="D1259" s="70" t="s">
        <v>90</v>
      </c>
      <c r="E1259" s="70" t="s">
        <v>77</v>
      </c>
      <c r="F1259" s="70" t="str">
        <f t="shared" si="31"/>
        <v>250109S11_Mx_d15N_1_Phe</v>
      </c>
      <c r="G1259" s="125" t="s">
        <v>890</v>
      </c>
      <c r="H1259" s="70">
        <v>1</v>
      </c>
      <c r="I1259" s="119">
        <v>9.1300000000000008</v>
      </c>
      <c r="J1259" s="70" t="s">
        <v>76</v>
      </c>
      <c r="K1259" s="70" t="s">
        <v>736</v>
      </c>
      <c r="R1259" t="s">
        <v>849</v>
      </c>
      <c r="S1259" t="s">
        <v>71</v>
      </c>
    </row>
    <row r="1260" spans="1:19" x14ac:dyDescent="0.25">
      <c r="A1260" s="70" t="str">
        <f>extraction!$C$32</f>
        <v>250109S11_Mx_Batch_30_Tube_11</v>
      </c>
      <c r="B1260" s="70" t="str">
        <f>extraction!$D$32</f>
        <v>250109S11_Mx</v>
      </c>
      <c r="C1260" t="s">
        <v>744</v>
      </c>
      <c r="D1260" s="70" t="s">
        <v>91</v>
      </c>
      <c r="E1260" s="70" t="s">
        <v>77</v>
      </c>
      <c r="F1260" s="70" t="str">
        <f t="shared" si="31"/>
        <v>250109S11_Mx_d15N_1_Pro</v>
      </c>
      <c r="G1260" s="125" t="s">
        <v>890</v>
      </c>
      <c r="H1260" s="70">
        <v>1</v>
      </c>
      <c r="I1260" s="119">
        <v>15.68</v>
      </c>
      <c r="J1260" s="70" t="s">
        <v>76</v>
      </c>
      <c r="K1260" s="70" t="s">
        <v>736</v>
      </c>
      <c r="R1260" t="s">
        <v>849</v>
      </c>
      <c r="S1260" t="s">
        <v>71</v>
      </c>
    </row>
    <row r="1261" spans="1:19" x14ac:dyDescent="0.25">
      <c r="A1261" s="70" t="str">
        <f>extraction!$C$32</f>
        <v>250109S11_Mx_Batch_30_Tube_11</v>
      </c>
      <c r="B1261" s="70" t="str">
        <f>extraction!$D$32</f>
        <v>250109S11_Mx</v>
      </c>
      <c r="C1261" t="s">
        <v>745</v>
      </c>
      <c r="D1261" s="70" t="s">
        <v>92</v>
      </c>
      <c r="E1261" s="70" t="s">
        <v>77</v>
      </c>
      <c r="F1261" s="70" t="str">
        <f t="shared" si="31"/>
        <v>250109S11_Mx_d15N_1_Ser</v>
      </c>
      <c r="G1261" s="125" t="s">
        <v>890</v>
      </c>
      <c r="H1261" s="70">
        <v>1</v>
      </c>
      <c r="I1261" s="119">
        <v>10.51</v>
      </c>
      <c r="J1261" s="70" t="s">
        <v>76</v>
      </c>
      <c r="K1261" s="70" t="s">
        <v>736</v>
      </c>
      <c r="R1261" t="s">
        <v>849</v>
      </c>
      <c r="S1261" t="s">
        <v>71</v>
      </c>
    </row>
    <row r="1262" spans="1:19" x14ac:dyDescent="0.25">
      <c r="A1262" s="70" t="str">
        <f>extraction!$C$32</f>
        <v>250109S11_Mx_Batch_30_Tube_11</v>
      </c>
      <c r="B1262" s="70" t="str">
        <f>extraction!$D$32</f>
        <v>250109S11_Mx</v>
      </c>
      <c r="C1262" t="s">
        <v>746</v>
      </c>
      <c r="D1262" s="70" t="s">
        <v>93</v>
      </c>
      <c r="E1262" s="70" t="s">
        <v>77</v>
      </c>
      <c r="F1262" s="70" t="str">
        <f t="shared" si="31"/>
        <v>250109S11_Mx_d15N_1_Thr</v>
      </c>
      <c r="G1262" s="125" t="s">
        <v>890</v>
      </c>
      <c r="H1262" s="70">
        <v>1</v>
      </c>
      <c r="I1262" s="119">
        <v>0.93</v>
      </c>
      <c r="J1262" s="70" t="s">
        <v>76</v>
      </c>
      <c r="K1262" s="70" t="s">
        <v>736</v>
      </c>
      <c r="R1262" t="s">
        <v>849</v>
      </c>
      <c r="S1262" t="s">
        <v>71</v>
      </c>
    </row>
    <row r="1263" spans="1:19" x14ac:dyDescent="0.25">
      <c r="A1263" s="70" t="str">
        <f>extraction!$C$32</f>
        <v>250109S11_Mx_Batch_30_Tube_11</v>
      </c>
      <c r="B1263" s="70" t="str">
        <f>extraction!$D$32</f>
        <v>250109S11_Mx</v>
      </c>
      <c r="C1263" t="s">
        <v>747</v>
      </c>
      <c r="D1263" s="70" t="s">
        <v>94</v>
      </c>
      <c r="E1263" s="70" t="s">
        <v>77</v>
      </c>
      <c r="F1263" s="70" t="str">
        <f t="shared" si="31"/>
        <v>250109S11_Mx_d15N_1_Tyr</v>
      </c>
      <c r="G1263" s="125" t="s">
        <v>890</v>
      </c>
      <c r="H1263" s="70">
        <v>1</v>
      </c>
      <c r="I1263" s="119"/>
      <c r="J1263" s="70" t="s">
        <v>76</v>
      </c>
      <c r="K1263" s="70" t="s">
        <v>736</v>
      </c>
      <c r="R1263" t="s">
        <v>849</v>
      </c>
      <c r="S1263" t="s">
        <v>71</v>
      </c>
    </row>
    <row r="1264" spans="1:19" x14ac:dyDescent="0.25">
      <c r="A1264" s="70" t="str">
        <f>extraction!$C$32</f>
        <v>250109S11_Mx_Batch_30_Tube_11</v>
      </c>
      <c r="B1264" s="70" t="str">
        <f>extraction!$D$32</f>
        <v>250109S11_Mx</v>
      </c>
      <c r="C1264" t="s">
        <v>774</v>
      </c>
      <c r="D1264" s="70" t="s">
        <v>95</v>
      </c>
      <c r="E1264" s="70" t="s">
        <v>77</v>
      </c>
      <c r="F1264" s="70" t="str">
        <f t="shared" si="31"/>
        <v>250109S11_Mx_d15N_1_Val</v>
      </c>
      <c r="G1264" s="125" t="s">
        <v>890</v>
      </c>
      <c r="H1264" s="70">
        <v>1</v>
      </c>
      <c r="I1264" s="119"/>
      <c r="J1264" s="70" t="s">
        <v>76</v>
      </c>
      <c r="K1264" s="70" t="s">
        <v>736</v>
      </c>
      <c r="R1264" t="s">
        <v>849</v>
      </c>
      <c r="S1264" t="s">
        <v>71</v>
      </c>
    </row>
    <row r="1265" spans="1:19" x14ac:dyDescent="0.25">
      <c r="A1265" s="70" t="str">
        <f>extraction!$C$32</f>
        <v>250109S11_Mx_Batch_30_Tube_11</v>
      </c>
      <c r="B1265" s="70" t="str">
        <f>extraction!$D$32</f>
        <v>250109S11_Mx</v>
      </c>
      <c r="C1265" t="s">
        <v>734</v>
      </c>
      <c r="D1265" s="70" t="s">
        <v>84</v>
      </c>
      <c r="E1265" s="70" t="s">
        <v>78</v>
      </c>
      <c r="F1265" s="70" t="str">
        <f t="shared" si="31"/>
        <v>250109S11_Mx_area_1_Ala</v>
      </c>
      <c r="G1265" s="125" t="s">
        <v>890</v>
      </c>
      <c r="H1265" s="70">
        <v>1</v>
      </c>
      <c r="I1265" s="118">
        <v>1.2190000000000001</v>
      </c>
      <c r="K1265" s="70" t="s">
        <v>736</v>
      </c>
      <c r="R1265" t="s">
        <v>849</v>
      </c>
      <c r="S1265" t="s">
        <v>71</v>
      </c>
    </row>
    <row r="1266" spans="1:19" x14ac:dyDescent="0.25">
      <c r="A1266" s="70" t="str">
        <f>extraction!$C$32</f>
        <v>250109S11_Mx_Batch_30_Tube_11</v>
      </c>
      <c r="B1266" s="70" t="str">
        <f>extraction!$D$32</f>
        <v>250109S11_Mx</v>
      </c>
      <c r="C1266" t="s">
        <v>738</v>
      </c>
      <c r="D1266" s="70" t="s">
        <v>85</v>
      </c>
      <c r="E1266" s="70" t="s">
        <v>78</v>
      </c>
      <c r="F1266" s="70" t="str">
        <f t="shared" si="31"/>
        <v>250109S11_Mx_area_1_Asp</v>
      </c>
      <c r="G1266" s="125" t="s">
        <v>890</v>
      </c>
      <c r="H1266" s="70">
        <v>1</v>
      </c>
      <c r="I1266" s="119">
        <v>6.4320000000000004</v>
      </c>
      <c r="K1266" s="70" t="s">
        <v>736</v>
      </c>
      <c r="R1266" t="s">
        <v>849</v>
      </c>
      <c r="S1266" t="s">
        <v>71</v>
      </c>
    </row>
    <row r="1267" spans="1:19" x14ac:dyDescent="0.25">
      <c r="A1267" s="70" t="str">
        <f>extraction!$C$32</f>
        <v>250109S11_Mx_Batch_30_Tube_11</v>
      </c>
      <c r="B1267" s="70" t="str">
        <f>extraction!$D$32</f>
        <v>250109S11_Mx</v>
      </c>
      <c r="C1267" t="s">
        <v>851</v>
      </c>
      <c r="D1267" s="70" t="s">
        <v>86</v>
      </c>
      <c r="E1267" s="70" t="s">
        <v>78</v>
      </c>
      <c r="F1267" s="70" t="str">
        <f t="shared" si="31"/>
        <v>250109S11_Mx_area_1_Glu</v>
      </c>
      <c r="G1267" s="125" t="s">
        <v>890</v>
      </c>
      <c r="H1267" s="70">
        <v>1</v>
      </c>
      <c r="I1267" s="119">
        <v>8.0570000000000004</v>
      </c>
      <c r="K1267" s="70" t="s">
        <v>736</v>
      </c>
      <c r="R1267" t="s">
        <v>849</v>
      </c>
      <c r="S1267" t="s">
        <v>71</v>
      </c>
    </row>
    <row r="1268" spans="1:19" x14ac:dyDescent="0.25">
      <c r="A1268" s="70" t="str">
        <f>extraction!$C$32</f>
        <v>250109S11_Mx_Batch_30_Tube_11</v>
      </c>
      <c r="B1268" s="70" t="str">
        <f>extraction!$D$32</f>
        <v>250109S11_Mx</v>
      </c>
      <c r="C1268" s="127" t="s">
        <v>155</v>
      </c>
      <c r="D1268" s="70" t="s">
        <v>87</v>
      </c>
      <c r="E1268" s="70" t="s">
        <v>78</v>
      </c>
      <c r="F1268" s="70" t="str">
        <f t="shared" si="31"/>
        <v>250109S11_Mx_area_1_Gly</v>
      </c>
      <c r="G1268" s="125" t="s">
        <v>890</v>
      </c>
      <c r="H1268" s="70">
        <v>1</v>
      </c>
      <c r="I1268" s="119">
        <v>3.03</v>
      </c>
      <c r="K1268" s="70" t="s">
        <v>736</v>
      </c>
      <c r="R1268" t="s">
        <v>849</v>
      </c>
      <c r="S1268" t="s">
        <v>71</v>
      </c>
    </row>
    <row r="1269" spans="1:19" x14ac:dyDescent="0.25">
      <c r="A1269" s="70" t="str">
        <f>extraction!$C$32</f>
        <v>250109S11_Mx_Batch_30_Tube_11</v>
      </c>
      <c r="B1269" s="70" t="str">
        <f>extraction!$D$32</f>
        <v>250109S11_Mx</v>
      </c>
      <c r="C1269" t="s">
        <v>739</v>
      </c>
      <c r="D1269" s="70" t="s">
        <v>850</v>
      </c>
      <c r="E1269" s="70" t="s">
        <v>78</v>
      </c>
      <c r="F1269" s="70" t="str">
        <f t="shared" si="31"/>
        <v>250109S11_Mx_area_1_Ile</v>
      </c>
      <c r="G1269" s="125" t="s">
        <v>890</v>
      </c>
      <c r="H1269" s="70">
        <v>1</v>
      </c>
      <c r="I1269" s="119">
        <v>1.0429999999999999</v>
      </c>
      <c r="K1269" s="70" t="s">
        <v>736</v>
      </c>
      <c r="R1269" t="s">
        <v>849</v>
      </c>
      <c r="S1269" t="s">
        <v>71</v>
      </c>
    </row>
    <row r="1270" spans="1:19" x14ac:dyDescent="0.25">
      <c r="A1270" s="70" t="str">
        <f>extraction!$C$32</f>
        <v>250109S11_Mx_Batch_30_Tube_11</v>
      </c>
      <c r="B1270" s="70" t="str">
        <f>extraction!$D$32</f>
        <v>250109S11_Mx</v>
      </c>
      <c r="C1270" t="s">
        <v>740</v>
      </c>
      <c r="D1270" s="70" t="s">
        <v>88</v>
      </c>
      <c r="E1270" s="70" t="s">
        <v>78</v>
      </c>
      <c r="F1270" s="70" t="str">
        <f t="shared" si="31"/>
        <v>250109S11_Mx_area_1_Leu</v>
      </c>
      <c r="G1270" s="125" t="s">
        <v>890</v>
      </c>
      <c r="H1270" s="70">
        <v>1</v>
      </c>
      <c r="I1270" s="119">
        <v>3.6840000000000002</v>
      </c>
      <c r="K1270" s="70" t="s">
        <v>736</v>
      </c>
      <c r="R1270" t="s">
        <v>849</v>
      </c>
      <c r="S1270" t="s">
        <v>71</v>
      </c>
    </row>
    <row r="1271" spans="1:19" x14ac:dyDescent="0.25">
      <c r="A1271" s="70" t="str">
        <f>extraction!$C$32</f>
        <v>250109S11_Mx_Batch_30_Tube_11</v>
      </c>
      <c r="B1271" s="70" t="str">
        <f>extraction!$D$32</f>
        <v>250109S11_Mx</v>
      </c>
      <c r="C1271" t="s">
        <v>741</v>
      </c>
      <c r="D1271" s="70" t="s">
        <v>89</v>
      </c>
      <c r="E1271" s="70" t="s">
        <v>78</v>
      </c>
      <c r="F1271" s="70" t="str">
        <f t="shared" si="31"/>
        <v>250109S11_Mx_area_1_Lys</v>
      </c>
      <c r="G1271" s="125" t="s">
        <v>890</v>
      </c>
      <c r="H1271" s="70">
        <v>1</v>
      </c>
      <c r="I1271" s="119">
        <v>4.5579999999999998</v>
      </c>
      <c r="K1271" s="70" t="s">
        <v>736</v>
      </c>
      <c r="R1271" t="s">
        <v>849</v>
      </c>
      <c r="S1271" t="s">
        <v>71</v>
      </c>
    </row>
    <row r="1272" spans="1:19" x14ac:dyDescent="0.25">
      <c r="A1272" s="70" t="str">
        <f>extraction!$C$32</f>
        <v>250109S11_Mx_Batch_30_Tube_11</v>
      </c>
      <c r="B1272" s="70" t="str">
        <f>extraction!$D$32</f>
        <v>250109S11_Mx</v>
      </c>
      <c r="C1272" t="s">
        <v>742</v>
      </c>
      <c r="D1272" s="70" t="s">
        <v>852</v>
      </c>
      <c r="E1272" s="70" t="s">
        <v>78</v>
      </c>
      <c r="F1272" s="70" t="str">
        <f t="shared" si="31"/>
        <v>250109S11_Mx_area_1_NLeu</v>
      </c>
      <c r="G1272" s="125" t="s">
        <v>890</v>
      </c>
      <c r="H1272" s="70">
        <v>1</v>
      </c>
      <c r="I1272" s="119">
        <v>32.448999999999998</v>
      </c>
      <c r="K1272" s="70" t="s">
        <v>736</v>
      </c>
      <c r="R1272" t="s">
        <v>849</v>
      </c>
      <c r="S1272" t="s">
        <v>71</v>
      </c>
    </row>
    <row r="1273" spans="1:19" x14ac:dyDescent="0.25">
      <c r="A1273" s="70" t="str">
        <f>extraction!$C$32</f>
        <v>250109S11_Mx_Batch_30_Tube_11</v>
      </c>
      <c r="B1273" s="70" t="str">
        <f>extraction!$D$32</f>
        <v>250109S11_Mx</v>
      </c>
      <c r="C1273" t="s">
        <v>743</v>
      </c>
      <c r="D1273" s="70" t="s">
        <v>90</v>
      </c>
      <c r="E1273" s="70" t="s">
        <v>78</v>
      </c>
      <c r="F1273" s="70" t="str">
        <f t="shared" si="31"/>
        <v>250109S11_Mx_area_1_Phe</v>
      </c>
      <c r="G1273" s="125" t="s">
        <v>890</v>
      </c>
      <c r="H1273" s="70">
        <v>1</v>
      </c>
      <c r="I1273" s="119">
        <v>1.7509999999999999</v>
      </c>
      <c r="K1273" s="70" t="s">
        <v>736</v>
      </c>
      <c r="R1273" t="s">
        <v>849</v>
      </c>
      <c r="S1273" t="s">
        <v>71</v>
      </c>
    </row>
    <row r="1274" spans="1:19" x14ac:dyDescent="0.25">
      <c r="A1274" s="70" t="str">
        <f>extraction!$C$32</f>
        <v>250109S11_Mx_Batch_30_Tube_11</v>
      </c>
      <c r="B1274" s="70" t="str">
        <f>extraction!$D$32</f>
        <v>250109S11_Mx</v>
      </c>
      <c r="C1274" t="s">
        <v>744</v>
      </c>
      <c r="D1274" s="70" t="s">
        <v>91</v>
      </c>
      <c r="E1274" s="70" t="s">
        <v>78</v>
      </c>
      <c r="F1274" s="70" t="str">
        <f t="shared" si="31"/>
        <v>250109S11_Mx_area_1_Pro</v>
      </c>
      <c r="G1274" s="125" t="s">
        <v>890</v>
      </c>
      <c r="H1274" s="70">
        <v>1</v>
      </c>
      <c r="I1274" s="119">
        <v>3.2189999999999999</v>
      </c>
      <c r="K1274" s="70" t="s">
        <v>736</v>
      </c>
      <c r="R1274" t="s">
        <v>849</v>
      </c>
      <c r="S1274" t="s">
        <v>71</v>
      </c>
    </row>
    <row r="1275" spans="1:19" x14ac:dyDescent="0.25">
      <c r="A1275" s="70" t="str">
        <f>extraction!$C$32</f>
        <v>250109S11_Mx_Batch_30_Tube_11</v>
      </c>
      <c r="B1275" s="70" t="str">
        <f>extraction!$D$32</f>
        <v>250109S11_Mx</v>
      </c>
      <c r="C1275" t="s">
        <v>745</v>
      </c>
      <c r="D1275" s="70" t="s">
        <v>92</v>
      </c>
      <c r="E1275" s="70" t="s">
        <v>78</v>
      </c>
      <c r="F1275" s="70" t="str">
        <f t="shared" si="31"/>
        <v>250109S11_Mx_area_1_Ser</v>
      </c>
      <c r="G1275" s="125" t="s">
        <v>890</v>
      </c>
      <c r="H1275" s="70">
        <v>1</v>
      </c>
      <c r="I1275" s="119">
        <v>2.6749999999999998</v>
      </c>
      <c r="K1275" s="70" t="s">
        <v>736</v>
      </c>
      <c r="R1275" t="s">
        <v>849</v>
      </c>
      <c r="S1275" t="s">
        <v>71</v>
      </c>
    </row>
    <row r="1276" spans="1:19" x14ac:dyDescent="0.25">
      <c r="A1276" s="70" t="str">
        <f>extraction!$C$32</f>
        <v>250109S11_Mx_Batch_30_Tube_11</v>
      </c>
      <c r="B1276" s="70" t="str">
        <f>extraction!$D$32</f>
        <v>250109S11_Mx</v>
      </c>
      <c r="C1276" t="s">
        <v>746</v>
      </c>
      <c r="D1276" s="70" t="s">
        <v>93</v>
      </c>
      <c r="E1276" s="70" t="s">
        <v>78</v>
      </c>
      <c r="F1276" s="70" t="str">
        <f t="shared" si="31"/>
        <v>250109S11_Mx_area_1_Thr</v>
      </c>
      <c r="G1276" s="125" t="s">
        <v>890</v>
      </c>
      <c r="H1276" s="70">
        <v>1</v>
      </c>
      <c r="I1276" s="119">
        <v>1.8839999999999999</v>
      </c>
      <c r="K1276" s="70" t="s">
        <v>736</v>
      </c>
      <c r="R1276" t="s">
        <v>849</v>
      </c>
      <c r="S1276" t="s">
        <v>71</v>
      </c>
    </row>
    <row r="1277" spans="1:19" x14ac:dyDescent="0.25">
      <c r="A1277" s="70" t="str">
        <f>extraction!$C$32</f>
        <v>250109S11_Mx_Batch_30_Tube_11</v>
      </c>
      <c r="B1277" s="70" t="str">
        <f>extraction!$D$32</f>
        <v>250109S11_Mx</v>
      </c>
      <c r="C1277" t="s">
        <v>747</v>
      </c>
      <c r="D1277" s="70" t="s">
        <v>94</v>
      </c>
      <c r="E1277" s="70" t="s">
        <v>78</v>
      </c>
      <c r="F1277" s="70" t="str">
        <f t="shared" si="31"/>
        <v>250109S11_Mx_area_1_Tyr</v>
      </c>
      <c r="G1277" s="125" t="s">
        <v>890</v>
      </c>
      <c r="H1277" s="70">
        <v>1</v>
      </c>
      <c r="I1277" s="119"/>
      <c r="K1277" s="70" t="s">
        <v>736</v>
      </c>
      <c r="R1277" t="s">
        <v>849</v>
      </c>
      <c r="S1277" t="s">
        <v>71</v>
      </c>
    </row>
    <row r="1278" spans="1:19" x14ac:dyDescent="0.25">
      <c r="A1278" s="70" t="str">
        <f>extraction!$C$32</f>
        <v>250109S11_Mx_Batch_30_Tube_11</v>
      </c>
      <c r="B1278" s="70" t="str">
        <f>extraction!$D$32</f>
        <v>250109S11_Mx</v>
      </c>
      <c r="C1278" t="s">
        <v>774</v>
      </c>
      <c r="D1278" s="70" t="s">
        <v>95</v>
      </c>
      <c r="E1278" s="70" t="s">
        <v>78</v>
      </c>
      <c r="F1278" s="70" t="str">
        <f t="shared" si="31"/>
        <v>250109S11_Mx_area_1_Val</v>
      </c>
      <c r="G1278" s="125" t="s">
        <v>890</v>
      </c>
      <c r="H1278" s="70">
        <v>1</v>
      </c>
      <c r="I1278" s="119"/>
      <c r="K1278" s="70" t="s">
        <v>736</v>
      </c>
      <c r="R1278" t="s">
        <v>849</v>
      </c>
      <c r="S1278" t="s">
        <v>71</v>
      </c>
    </row>
    <row r="1280" spans="1:19" x14ac:dyDescent="0.25">
      <c r="A1280" s="70" t="str">
        <f>extraction!$C$32</f>
        <v>250109S11_Mx_Batch_30_Tube_11</v>
      </c>
      <c r="B1280" s="70" t="str">
        <f>extraction!$D$32</f>
        <v>250109S11_Mx</v>
      </c>
      <c r="C1280" t="s">
        <v>734</v>
      </c>
      <c r="D1280" s="70" t="s">
        <v>84</v>
      </c>
      <c r="E1280" s="70" t="s">
        <v>77</v>
      </c>
      <c r="F1280" s="70" t="str">
        <f t="shared" ref="F1280:F1307" si="32">B1280&amp;"_"&amp;LEFT(E1280,4)&amp;"_"&amp;H1280&amp;"_"&amp;D1280</f>
        <v>250109S11_Mx_d15N_2_Ala</v>
      </c>
      <c r="G1280" s="125" t="s">
        <v>891</v>
      </c>
      <c r="H1280" s="70">
        <v>2</v>
      </c>
      <c r="I1280" s="121">
        <v>14.23</v>
      </c>
      <c r="J1280" s="70" t="s">
        <v>76</v>
      </c>
      <c r="K1280" s="70" t="s">
        <v>736</v>
      </c>
      <c r="R1280" t="s">
        <v>849</v>
      </c>
      <c r="S1280" t="s">
        <v>71</v>
      </c>
    </row>
    <row r="1281" spans="1:19" x14ac:dyDescent="0.25">
      <c r="A1281" s="70" t="str">
        <f>extraction!$C$32</f>
        <v>250109S11_Mx_Batch_30_Tube_11</v>
      </c>
      <c r="B1281" s="70" t="str">
        <f>extraction!$D$32</f>
        <v>250109S11_Mx</v>
      </c>
      <c r="C1281" t="s">
        <v>738</v>
      </c>
      <c r="D1281" s="70" t="s">
        <v>85</v>
      </c>
      <c r="E1281" s="70" t="s">
        <v>77</v>
      </c>
      <c r="F1281" s="70" t="str">
        <f t="shared" si="32"/>
        <v>250109S11_Mx_d15N_2_Asp</v>
      </c>
      <c r="G1281" s="125" t="s">
        <v>891</v>
      </c>
      <c r="H1281" s="70">
        <v>2</v>
      </c>
      <c r="I1281" s="120">
        <v>12.57</v>
      </c>
      <c r="J1281" s="70" t="s">
        <v>76</v>
      </c>
      <c r="K1281" s="70" t="s">
        <v>736</v>
      </c>
      <c r="R1281" t="s">
        <v>849</v>
      </c>
      <c r="S1281" t="s">
        <v>71</v>
      </c>
    </row>
    <row r="1282" spans="1:19" x14ac:dyDescent="0.25">
      <c r="A1282" s="70" t="str">
        <f>extraction!$C$32</f>
        <v>250109S11_Mx_Batch_30_Tube_11</v>
      </c>
      <c r="B1282" s="70" t="str">
        <f>extraction!$D$32</f>
        <v>250109S11_Mx</v>
      </c>
      <c r="C1282" t="s">
        <v>851</v>
      </c>
      <c r="D1282" s="70" t="s">
        <v>86</v>
      </c>
      <c r="E1282" s="70" t="s">
        <v>77</v>
      </c>
      <c r="F1282" s="70" t="str">
        <f t="shared" si="32"/>
        <v>250109S11_Mx_d15N_2_Glu</v>
      </c>
      <c r="G1282" s="125" t="s">
        <v>891</v>
      </c>
      <c r="H1282" s="70">
        <v>2</v>
      </c>
      <c r="I1282" s="120">
        <v>16.38</v>
      </c>
      <c r="J1282" s="70" t="s">
        <v>76</v>
      </c>
      <c r="K1282" s="70" t="s">
        <v>736</v>
      </c>
      <c r="R1282" t="s">
        <v>849</v>
      </c>
      <c r="S1282" t="s">
        <v>71</v>
      </c>
    </row>
    <row r="1283" spans="1:19" x14ac:dyDescent="0.25">
      <c r="A1283" s="70" t="str">
        <f>extraction!$C$32</f>
        <v>250109S11_Mx_Batch_30_Tube_11</v>
      </c>
      <c r="B1283" s="70" t="str">
        <f>extraction!$D$32</f>
        <v>250109S11_Mx</v>
      </c>
      <c r="C1283" s="127" t="s">
        <v>155</v>
      </c>
      <c r="D1283" s="70" t="s">
        <v>87</v>
      </c>
      <c r="E1283" s="70" t="s">
        <v>77</v>
      </c>
      <c r="F1283" s="70" t="str">
        <f t="shared" si="32"/>
        <v>250109S11_Mx_d15N_2_Gly</v>
      </c>
      <c r="G1283" s="125" t="s">
        <v>891</v>
      </c>
      <c r="H1283" s="70">
        <v>2</v>
      </c>
      <c r="I1283" s="120">
        <v>13.46</v>
      </c>
      <c r="J1283" s="70" t="s">
        <v>76</v>
      </c>
      <c r="K1283" s="70" t="s">
        <v>736</v>
      </c>
      <c r="R1283" t="s">
        <v>849</v>
      </c>
      <c r="S1283" t="s">
        <v>71</v>
      </c>
    </row>
    <row r="1284" spans="1:19" x14ac:dyDescent="0.25">
      <c r="A1284" s="70" t="str">
        <f>extraction!$C$32</f>
        <v>250109S11_Mx_Batch_30_Tube_11</v>
      </c>
      <c r="B1284" s="70" t="str">
        <f>extraction!$D$32</f>
        <v>250109S11_Mx</v>
      </c>
      <c r="C1284" t="s">
        <v>739</v>
      </c>
      <c r="D1284" s="70" t="s">
        <v>850</v>
      </c>
      <c r="E1284" s="70" t="s">
        <v>77</v>
      </c>
      <c r="F1284" s="70" t="str">
        <f t="shared" si="32"/>
        <v>250109S11_Mx_d15N_2_Ile</v>
      </c>
      <c r="G1284" s="125" t="s">
        <v>891</v>
      </c>
      <c r="H1284" s="70">
        <v>2</v>
      </c>
      <c r="I1284" s="120">
        <v>17.07</v>
      </c>
      <c r="J1284" s="70" t="s">
        <v>76</v>
      </c>
      <c r="K1284" s="70" t="s">
        <v>736</v>
      </c>
      <c r="R1284" t="s">
        <v>849</v>
      </c>
      <c r="S1284" t="s">
        <v>71</v>
      </c>
    </row>
    <row r="1285" spans="1:19" x14ac:dyDescent="0.25">
      <c r="A1285" s="70" t="str">
        <f>extraction!$C$32</f>
        <v>250109S11_Mx_Batch_30_Tube_11</v>
      </c>
      <c r="B1285" s="70" t="str">
        <f>extraction!$D$32</f>
        <v>250109S11_Mx</v>
      </c>
      <c r="C1285" t="s">
        <v>740</v>
      </c>
      <c r="D1285" s="70" t="s">
        <v>88</v>
      </c>
      <c r="E1285" s="70" t="s">
        <v>77</v>
      </c>
      <c r="F1285" s="70" t="str">
        <f t="shared" si="32"/>
        <v>250109S11_Mx_d15N_2_Leu</v>
      </c>
      <c r="G1285" s="125" t="s">
        <v>891</v>
      </c>
      <c r="H1285" s="70">
        <v>2</v>
      </c>
      <c r="I1285" s="120">
        <v>11.82</v>
      </c>
      <c r="J1285" s="70" t="s">
        <v>76</v>
      </c>
      <c r="K1285" s="70" t="s">
        <v>736</v>
      </c>
      <c r="R1285" t="s">
        <v>849</v>
      </c>
      <c r="S1285" t="s">
        <v>71</v>
      </c>
    </row>
    <row r="1286" spans="1:19" x14ac:dyDescent="0.25">
      <c r="A1286" s="70" t="str">
        <f>extraction!$C$32</f>
        <v>250109S11_Mx_Batch_30_Tube_11</v>
      </c>
      <c r="B1286" s="70" t="str">
        <f>extraction!$D$32</f>
        <v>250109S11_Mx</v>
      </c>
      <c r="C1286" t="s">
        <v>741</v>
      </c>
      <c r="D1286" s="70" t="s">
        <v>89</v>
      </c>
      <c r="E1286" s="70" t="s">
        <v>77</v>
      </c>
      <c r="F1286" s="70" t="str">
        <f t="shared" si="32"/>
        <v>250109S11_Mx_d15N_2_Lys</v>
      </c>
      <c r="G1286" s="125" t="s">
        <v>891</v>
      </c>
      <c r="H1286" s="70">
        <v>2</v>
      </c>
      <c r="I1286" s="120">
        <v>7.25</v>
      </c>
      <c r="J1286" s="70" t="s">
        <v>76</v>
      </c>
      <c r="K1286" s="70" t="s">
        <v>736</v>
      </c>
      <c r="R1286" t="s">
        <v>849</v>
      </c>
      <c r="S1286" t="s">
        <v>71</v>
      </c>
    </row>
    <row r="1287" spans="1:19" x14ac:dyDescent="0.25">
      <c r="A1287" s="70" t="str">
        <f>extraction!$C$32</f>
        <v>250109S11_Mx_Batch_30_Tube_11</v>
      </c>
      <c r="B1287" s="70" t="str">
        <f>extraction!$D$32</f>
        <v>250109S11_Mx</v>
      </c>
      <c r="C1287" t="s">
        <v>742</v>
      </c>
      <c r="D1287" s="70" t="s">
        <v>852</v>
      </c>
      <c r="E1287" s="70" t="s">
        <v>77</v>
      </c>
      <c r="F1287" s="70" t="str">
        <f t="shared" si="32"/>
        <v>250109S11_Mx_d15N_2_NLeu</v>
      </c>
      <c r="G1287" s="125" t="s">
        <v>891</v>
      </c>
      <c r="H1287" s="70">
        <v>2</v>
      </c>
      <c r="I1287" s="120">
        <v>0</v>
      </c>
      <c r="J1287" s="70" t="s">
        <v>76</v>
      </c>
      <c r="K1287" s="70" t="s">
        <v>736</v>
      </c>
      <c r="R1287" t="s">
        <v>849</v>
      </c>
      <c r="S1287" t="s">
        <v>71</v>
      </c>
    </row>
    <row r="1288" spans="1:19" x14ac:dyDescent="0.25">
      <c r="A1288" s="70" t="str">
        <f>extraction!$C$32</f>
        <v>250109S11_Mx_Batch_30_Tube_11</v>
      </c>
      <c r="B1288" s="70" t="str">
        <f>extraction!$D$32</f>
        <v>250109S11_Mx</v>
      </c>
      <c r="C1288" t="s">
        <v>743</v>
      </c>
      <c r="D1288" s="70" t="s">
        <v>90</v>
      </c>
      <c r="E1288" s="70" t="s">
        <v>77</v>
      </c>
      <c r="F1288" s="70" t="str">
        <f t="shared" si="32"/>
        <v>250109S11_Mx_d15N_2_Phe</v>
      </c>
      <c r="G1288" s="125" t="s">
        <v>891</v>
      </c>
      <c r="H1288" s="70">
        <v>2</v>
      </c>
      <c r="I1288" s="120">
        <v>8.56</v>
      </c>
      <c r="J1288" s="70" t="s">
        <v>76</v>
      </c>
      <c r="K1288" s="70" t="s">
        <v>736</v>
      </c>
      <c r="R1288" t="s">
        <v>849</v>
      </c>
      <c r="S1288" t="s">
        <v>71</v>
      </c>
    </row>
    <row r="1289" spans="1:19" x14ac:dyDescent="0.25">
      <c r="A1289" s="70" t="str">
        <f>extraction!$C$32</f>
        <v>250109S11_Mx_Batch_30_Tube_11</v>
      </c>
      <c r="B1289" s="70" t="str">
        <f>extraction!$D$32</f>
        <v>250109S11_Mx</v>
      </c>
      <c r="C1289" t="s">
        <v>744</v>
      </c>
      <c r="D1289" s="70" t="s">
        <v>91</v>
      </c>
      <c r="E1289" s="70" t="s">
        <v>77</v>
      </c>
      <c r="F1289" s="70" t="str">
        <f t="shared" si="32"/>
        <v>250109S11_Mx_d15N_2_Pro</v>
      </c>
      <c r="G1289" s="125" t="s">
        <v>891</v>
      </c>
      <c r="H1289" s="70">
        <v>2</v>
      </c>
      <c r="I1289" s="120">
        <v>13.91</v>
      </c>
      <c r="J1289" s="70" t="s">
        <v>76</v>
      </c>
      <c r="K1289" s="70" t="s">
        <v>736</v>
      </c>
      <c r="R1289" t="s">
        <v>849</v>
      </c>
      <c r="S1289" t="s">
        <v>71</v>
      </c>
    </row>
    <row r="1290" spans="1:19" x14ac:dyDescent="0.25">
      <c r="A1290" s="70" t="str">
        <f>extraction!$C$32</f>
        <v>250109S11_Mx_Batch_30_Tube_11</v>
      </c>
      <c r="B1290" s="70" t="str">
        <f>extraction!$D$32</f>
        <v>250109S11_Mx</v>
      </c>
      <c r="C1290" t="s">
        <v>745</v>
      </c>
      <c r="D1290" s="70" t="s">
        <v>92</v>
      </c>
      <c r="E1290" s="70" t="s">
        <v>77</v>
      </c>
      <c r="F1290" s="70" t="str">
        <f t="shared" si="32"/>
        <v>250109S11_Mx_d15N_2_Ser</v>
      </c>
      <c r="G1290" s="125" t="s">
        <v>891</v>
      </c>
      <c r="H1290" s="70">
        <v>2</v>
      </c>
      <c r="I1290" s="120">
        <v>9.43</v>
      </c>
      <c r="J1290" s="70" t="s">
        <v>76</v>
      </c>
      <c r="K1290" s="70" t="s">
        <v>736</v>
      </c>
      <c r="R1290" t="s">
        <v>849</v>
      </c>
      <c r="S1290" t="s">
        <v>71</v>
      </c>
    </row>
    <row r="1291" spans="1:19" x14ac:dyDescent="0.25">
      <c r="A1291" s="70" t="str">
        <f>extraction!$C$32</f>
        <v>250109S11_Mx_Batch_30_Tube_11</v>
      </c>
      <c r="B1291" s="70" t="str">
        <f>extraction!$D$32</f>
        <v>250109S11_Mx</v>
      </c>
      <c r="C1291" t="s">
        <v>746</v>
      </c>
      <c r="D1291" s="70" t="s">
        <v>93</v>
      </c>
      <c r="E1291" s="70" t="s">
        <v>77</v>
      </c>
      <c r="F1291" s="70" t="str">
        <f t="shared" si="32"/>
        <v>250109S11_Mx_d15N_2_Thr</v>
      </c>
      <c r="G1291" s="125" t="s">
        <v>891</v>
      </c>
      <c r="H1291" s="70">
        <v>2</v>
      </c>
      <c r="I1291" s="120">
        <v>1.37</v>
      </c>
      <c r="J1291" s="70" t="s">
        <v>76</v>
      </c>
      <c r="K1291" s="70" t="s">
        <v>736</v>
      </c>
      <c r="R1291" t="s">
        <v>849</v>
      </c>
      <c r="S1291" t="s">
        <v>71</v>
      </c>
    </row>
    <row r="1292" spans="1:19" x14ac:dyDescent="0.25">
      <c r="A1292" s="70" t="str">
        <f>extraction!$C$32</f>
        <v>250109S11_Mx_Batch_30_Tube_11</v>
      </c>
      <c r="B1292" s="70" t="str">
        <f>extraction!$D$32</f>
        <v>250109S11_Mx</v>
      </c>
      <c r="C1292" t="s">
        <v>747</v>
      </c>
      <c r="D1292" s="70" t="s">
        <v>94</v>
      </c>
      <c r="E1292" s="70" t="s">
        <v>77</v>
      </c>
      <c r="F1292" s="70" t="str">
        <f t="shared" si="32"/>
        <v>250109S11_Mx_d15N_2_Tyr</v>
      </c>
      <c r="G1292" s="125" t="s">
        <v>891</v>
      </c>
      <c r="H1292" s="70">
        <v>2</v>
      </c>
      <c r="I1292" s="120"/>
      <c r="J1292" s="70" t="s">
        <v>76</v>
      </c>
      <c r="K1292" s="70" t="s">
        <v>736</v>
      </c>
      <c r="R1292" t="s">
        <v>849</v>
      </c>
      <c r="S1292" t="s">
        <v>71</v>
      </c>
    </row>
    <row r="1293" spans="1:19" x14ac:dyDescent="0.25">
      <c r="A1293" s="70" t="str">
        <f>extraction!$C$32</f>
        <v>250109S11_Mx_Batch_30_Tube_11</v>
      </c>
      <c r="B1293" s="70" t="str">
        <f>extraction!$D$32</f>
        <v>250109S11_Mx</v>
      </c>
      <c r="C1293" t="s">
        <v>774</v>
      </c>
      <c r="D1293" s="70" t="s">
        <v>95</v>
      </c>
      <c r="E1293" s="70" t="s">
        <v>77</v>
      </c>
      <c r="F1293" s="70" t="str">
        <f t="shared" si="32"/>
        <v>250109S11_Mx_d15N_2_Val</v>
      </c>
      <c r="G1293" s="125" t="s">
        <v>891</v>
      </c>
      <c r="H1293" s="70">
        <v>2</v>
      </c>
      <c r="I1293" s="120"/>
      <c r="J1293" s="70" t="s">
        <v>76</v>
      </c>
      <c r="K1293" s="70" t="s">
        <v>736</v>
      </c>
      <c r="R1293" t="s">
        <v>849</v>
      </c>
      <c r="S1293" t="s">
        <v>71</v>
      </c>
    </row>
    <row r="1294" spans="1:19" x14ac:dyDescent="0.25">
      <c r="A1294" s="70" t="str">
        <f>extraction!$C$32</f>
        <v>250109S11_Mx_Batch_30_Tube_11</v>
      </c>
      <c r="B1294" s="70" t="str">
        <f>extraction!$D$32</f>
        <v>250109S11_Mx</v>
      </c>
      <c r="C1294" t="s">
        <v>734</v>
      </c>
      <c r="D1294" s="70" t="s">
        <v>84</v>
      </c>
      <c r="E1294" s="70" t="s">
        <v>78</v>
      </c>
      <c r="F1294" s="70" t="str">
        <f t="shared" si="32"/>
        <v>250109S11_Mx_area_2_Ala</v>
      </c>
      <c r="G1294" s="125" t="s">
        <v>891</v>
      </c>
      <c r="H1294" s="70">
        <v>2</v>
      </c>
      <c r="I1294" s="121">
        <v>0.71</v>
      </c>
      <c r="K1294" s="70" t="s">
        <v>736</v>
      </c>
      <c r="R1294" t="s">
        <v>849</v>
      </c>
      <c r="S1294" t="s">
        <v>71</v>
      </c>
    </row>
    <row r="1295" spans="1:19" x14ac:dyDescent="0.25">
      <c r="A1295" s="70" t="str">
        <f>extraction!$C$32</f>
        <v>250109S11_Mx_Batch_30_Tube_11</v>
      </c>
      <c r="B1295" s="70" t="str">
        <f>extraction!$D$32</f>
        <v>250109S11_Mx</v>
      </c>
      <c r="C1295" t="s">
        <v>738</v>
      </c>
      <c r="D1295" s="70" t="s">
        <v>85</v>
      </c>
      <c r="E1295" s="70" t="s">
        <v>78</v>
      </c>
      <c r="F1295" s="70" t="str">
        <f t="shared" si="32"/>
        <v>250109S11_Mx_area_2_Asp</v>
      </c>
      <c r="G1295" s="125" t="s">
        <v>891</v>
      </c>
      <c r="H1295" s="70">
        <v>2</v>
      </c>
      <c r="I1295" s="120">
        <v>3.8559999999999999</v>
      </c>
      <c r="K1295" s="70" t="s">
        <v>736</v>
      </c>
      <c r="R1295" t="s">
        <v>849</v>
      </c>
      <c r="S1295" t="s">
        <v>71</v>
      </c>
    </row>
    <row r="1296" spans="1:19" x14ac:dyDescent="0.25">
      <c r="A1296" s="70" t="str">
        <f>extraction!$C$32</f>
        <v>250109S11_Mx_Batch_30_Tube_11</v>
      </c>
      <c r="B1296" s="70" t="str">
        <f>extraction!$D$32</f>
        <v>250109S11_Mx</v>
      </c>
      <c r="C1296" t="s">
        <v>851</v>
      </c>
      <c r="D1296" s="70" t="s">
        <v>86</v>
      </c>
      <c r="E1296" s="70" t="s">
        <v>78</v>
      </c>
      <c r="F1296" s="70" t="str">
        <f t="shared" si="32"/>
        <v>250109S11_Mx_area_2_Glu</v>
      </c>
      <c r="G1296" s="125" t="s">
        <v>891</v>
      </c>
      <c r="H1296" s="70">
        <v>2</v>
      </c>
      <c r="I1296" s="120">
        <v>4.7370000000000001</v>
      </c>
      <c r="K1296" s="70" t="s">
        <v>736</v>
      </c>
      <c r="R1296" t="s">
        <v>849</v>
      </c>
      <c r="S1296" t="s">
        <v>71</v>
      </c>
    </row>
    <row r="1297" spans="1:19" x14ac:dyDescent="0.25">
      <c r="A1297" s="70" t="str">
        <f>extraction!$C$32</f>
        <v>250109S11_Mx_Batch_30_Tube_11</v>
      </c>
      <c r="B1297" s="70" t="str">
        <f>extraction!$D$32</f>
        <v>250109S11_Mx</v>
      </c>
      <c r="C1297" s="127" t="s">
        <v>155</v>
      </c>
      <c r="D1297" s="70" t="s">
        <v>87</v>
      </c>
      <c r="E1297" s="70" t="s">
        <v>78</v>
      </c>
      <c r="F1297" s="70" t="str">
        <f t="shared" si="32"/>
        <v>250109S11_Mx_area_2_Gly</v>
      </c>
      <c r="G1297" s="125" t="s">
        <v>891</v>
      </c>
      <c r="H1297" s="70">
        <v>2</v>
      </c>
      <c r="I1297" s="120">
        <v>1.79</v>
      </c>
      <c r="K1297" s="70" t="s">
        <v>736</v>
      </c>
      <c r="R1297" t="s">
        <v>849</v>
      </c>
      <c r="S1297" t="s">
        <v>71</v>
      </c>
    </row>
    <row r="1298" spans="1:19" x14ac:dyDescent="0.25">
      <c r="A1298" s="70" t="str">
        <f>extraction!$C$32</f>
        <v>250109S11_Mx_Batch_30_Tube_11</v>
      </c>
      <c r="B1298" s="70" t="str">
        <f>extraction!$D$32</f>
        <v>250109S11_Mx</v>
      </c>
      <c r="C1298" t="s">
        <v>739</v>
      </c>
      <c r="D1298" s="70" t="s">
        <v>850</v>
      </c>
      <c r="E1298" s="70" t="s">
        <v>78</v>
      </c>
      <c r="F1298" s="70" t="str">
        <f t="shared" si="32"/>
        <v>250109S11_Mx_area_2_Ile</v>
      </c>
      <c r="G1298" s="125" t="s">
        <v>891</v>
      </c>
      <c r="H1298" s="70">
        <v>2</v>
      </c>
      <c r="I1298" s="120">
        <v>0.63700000000000001</v>
      </c>
      <c r="K1298" s="70" t="s">
        <v>736</v>
      </c>
      <c r="R1298" t="s">
        <v>849</v>
      </c>
      <c r="S1298" t="s">
        <v>71</v>
      </c>
    </row>
    <row r="1299" spans="1:19" x14ac:dyDescent="0.25">
      <c r="A1299" s="70" t="str">
        <f>extraction!$C$32</f>
        <v>250109S11_Mx_Batch_30_Tube_11</v>
      </c>
      <c r="B1299" s="70" t="str">
        <f>extraction!$D$32</f>
        <v>250109S11_Mx</v>
      </c>
      <c r="C1299" t="s">
        <v>740</v>
      </c>
      <c r="D1299" s="70" t="s">
        <v>88</v>
      </c>
      <c r="E1299" s="70" t="s">
        <v>78</v>
      </c>
      <c r="F1299" s="70" t="str">
        <f t="shared" si="32"/>
        <v>250109S11_Mx_area_2_Leu</v>
      </c>
      <c r="G1299" s="125" t="s">
        <v>891</v>
      </c>
      <c r="H1299" s="70">
        <v>2</v>
      </c>
      <c r="I1299" s="120">
        <v>2.1829999999999998</v>
      </c>
      <c r="K1299" s="70" t="s">
        <v>736</v>
      </c>
      <c r="R1299" t="s">
        <v>849</v>
      </c>
      <c r="S1299" t="s">
        <v>71</v>
      </c>
    </row>
    <row r="1300" spans="1:19" x14ac:dyDescent="0.25">
      <c r="A1300" s="70" t="str">
        <f>extraction!$C$32</f>
        <v>250109S11_Mx_Batch_30_Tube_11</v>
      </c>
      <c r="B1300" s="70" t="str">
        <f>extraction!$D$32</f>
        <v>250109S11_Mx</v>
      </c>
      <c r="C1300" t="s">
        <v>741</v>
      </c>
      <c r="D1300" s="70" t="s">
        <v>89</v>
      </c>
      <c r="E1300" s="70" t="s">
        <v>78</v>
      </c>
      <c r="F1300" s="70" t="str">
        <f t="shared" si="32"/>
        <v>250109S11_Mx_area_2_Lys</v>
      </c>
      <c r="G1300" s="125" t="s">
        <v>891</v>
      </c>
      <c r="H1300" s="70">
        <v>2</v>
      </c>
      <c r="I1300" s="120">
        <v>3.01</v>
      </c>
      <c r="K1300" s="70" t="s">
        <v>736</v>
      </c>
      <c r="R1300" t="s">
        <v>849</v>
      </c>
      <c r="S1300" t="s">
        <v>71</v>
      </c>
    </row>
    <row r="1301" spans="1:19" x14ac:dyDescent="0.25">
      <c r="A1301" s="70" t="str">
        <f>extraction!$C$32</f>
        <v>250109S11_Mx_Batch_30_Tube_11</v>
      </c>
      <c r="B1301" s="70" t="str">
        <f>extraction!$D$32</f>
        <v>250109S11_Mx</v>
      </c>
      <c r="C1301" t="s">
        <v>742</v>
      </c>
      <c r="D1301" s="70" t="s">
        <v>852</v>
      </c>
      <c r="E1301" s="70" t="s">
        <v>78</v>
      </c>
      <c r="F1301" s="70" t="str">
        <f t="shared" si="32"/>
        <v>250109S11_Mx_area_2_NLeu</v>
      </c>
      <c r="G1301" s="125" t="s">
        <v>891</v>
      </c>
      <c r="H1301" s="70">
        <v>2</v>
      </c>
      <c r="I1301" s="120">
        <v>18.97</v>
      </c>
      <c r="K1301" s="70" t="s">
        <v>736</v>
      </c>
      <c r="R1301" t="s">
        <v>849</v>
      </c>
      <c r="S1301" t="s">
        <v>71</v>
      </c>
    </row>
    <row r="1302" spans="1:19" x14ac:dyDescent="0.25">
      <c r="A1302" s="70" t="str">
        <f>extraction!$C$32</f>
        <v>250109S11_Mx_Batch_30_Tube_11</v>
      </c>
      <c r="B1302" s="70" t="str">
        <f>extraction!$D$32</f>
        <v>250109S11_Mx</v>
      </c>
      <c r="C1302" t="s">
        <v>743</v>
      </c>
      <c r="D1302" s="70" t="s">
        <v>90</v>
      </c>
      <c r="E1302" s="70" t="s">
        <v>78</v>
      </c>
      <c r="F1302" s="70" t="str">
        <f t="shared" si="32"/>
        <v>250109S11_Mx_area_2_Phe</v>
      </c>
      <c r="G1302" s="125" t="s">
        <v>891</v>
      </c>
      <c r="H1302" s="70">
        <v>2</v>
      </c>
      <c r="I1302" s="120">
        <v>1.01</v>
      </c>
      <c r="K1302" s="70" t="s">
        <v>736</v>
      </c>
      <c r="R1302" t="s">
        <v>849</v>
      </c>
      <c r="S1302" t="s">
        <v>71</v>
      </c>
    </row>
    <row r="1303" spans="1:19" x14ac:dyDescent="0.25">
      <c r="A1303" s="70" t="str">
        <f>extraction!$C$32</f>
        <v>250109S11_Mx_Batch_30_Tube_11</v>
      </c>
      <c r="B1303" s="70" t="str">
        <f>extraction!$D$32</f>
        <v>250109S11_Mx</v>
      </c>
      <c r="C1303" t="s">
        <v>744</v>
      </c>
      <c r="D1303" s="70" t="s">
        <v>91</v>
      </c>
      <c r="E1303" s="70" t="s">
        <v>78</v>
      </c>
      <c r="F1303" s="70" t="str">
        <f t="shared" si="32"/>
        <v>250109S11_Mx_area_2_Pro</v>
      </c>
      <c r="G1303" s="125" t="s">
        <v>891</v>
      </c>
      <c r="H1303" s="70">
        <v>2</v>
      </c>
      <c r="I1303" s="120">
        <v>1.9119999999999999</v>
      </c>
      <c r="K1303" s="70" t="s">
        <v>736</v>
      </c>
      <c r="R1303" t="s">
        <v>849</v>
      </c>
      <c r="S1303" t="s">
        <v>71</v>
      </c>
    </row>
    <row r="1304" spans="1:19" x14ac:dyDescent="0.25">
      <c r="A1304" s="70" t="str">
        <f>extraction!$C$32</f>
        <v>250109S11_Mx_Batch_30_Tube_11</v>
      </c>
      <c r="B1304" s="70" t="str">
        <f>extraction!$D$32</f>
        <v>250109S11_Mx</v>
      </c>
      <c r="C1304" t="s">
        <v>745</v>
      </c>
      <c r="D1304" s="70" t="s">
        <v>92</v>
      </c>
      <c r="E1304" s="70" t="s">
        <v>78</v>
      </c>
      <c r="F1304" s="70" t="str">
        <f t="shared" si="32"/>
        <v>250109S11_Mx_area_2_Ser</v>
      </c>
      <c r="G1304" s="125" t="s">
        <v>891</v>
      </c>
      <c r="H1304" s="70">
        <v>2</v>
      </c>
      <c r="I1304" s="120">
        <v>1.4830000000000001</v>
      </c>
      <c r="K1304" s="70" t="s">
        <v>736</v>
      </c>
      <c r="R1304" t="s">
        <v>849</v>
      </c>
      <c r="S1304" t="s">
        <v>71</v>
      </c>
    </row>
    <row r="1305" spans="1:19" x14ac:dyDescent="0.25">
      <c r="A1305" s="70" t="str">
        <f>extraction!$C$32</f>
        <v>250109S11_Mx_Batch_30_Tube_11</v>
      </c>
      <c r="B1305" s="70" t="str">
        <f>extraction!$D$32</f>
        <v>250109S11_Mx</v>
      </c>
      <c r="C1305" t="s">
        <v>746</v>
      </c>
      <c r="D1305" s="70" t="s">
        <v>93</v>
      </c>
      <c r="E1305" s="70" t="s">
        <v>78</v>
      </c>
      <c r="F1305" s="70" t="str">
        <f t="shared" si="32"/>
        <v>250109S11_Mx_area_2_Thr</v>
      </c>
      <c r="G1305" s="125" t="s">
        <v>891</v>
      </c>
      <c r="H1305" s="70">
        <v>2</v>
      </c>
      <c r="I1305" s="120">
        <v>1.2010000000000001</v>
      </c>
      <c r="K1305" s="70" t="s">
        <v>736</v>
      </c>
      <c r="R1305" t="s">
        <v>849</v>
      </c>
      <c r="S1305" t="s">
        <v>71</v>
      </c>
    </row>
    <row r="1306" spans="1:19" x14ac:dyDescent="0.25">
      <c r="A1306" s="70" t="str">
        <f>extraction!$C$32</f>
        <v>250109S11_Mx_Batch_30_Tube_11</v>
      </c>
      <c r="B1306" s="70" t="str">
        <f>extraction!$D$32</f>
        <v>250109S11_Mx</v>
      </c>
      <c r="C1306" t="s">
        <v>747</v>
      </c>
      <c r="D1306" s="70" t="s">
        <v>94</v>
      </c>
      <c r="E1306" s="70" t="s">
        <v>78</v>
      </c>
      <c r="F1306" s="70" t="str">
        <f t="shared" si="32"/>
        <v>250109S11_Mx_area_2_Tyr</v>
      </c>
      <c r="G1306" s="125" t="s">
        <v>891</v>
      </c>
      <c r="H1306" s="70">
        <v>2</v>
      </c>
      <c r="I1306" s="120"/>
      <c r="K1306" s="70" t="s">
        <v>736</v>
      </c>
      <c r="R1306" t="s">
        <v>849</v>
      </c>
      <c r="S1306" t="s">
        <v>71</v>
      </c>
    </row>
    <row r="1307" spans="1:19" x14ac:dyDescent="0.25">
      <c r="A1307" s="70" t="str">
        <f>extraction!$C$32</f>
        <v>250109S11_Mx_Batch_30_Tube_11</v>
      </c>
      <c r="B1307" s="70" t="str">
        <f>extraction!$D$32</f>
        <v>250109S11_Mx</v>
      </c>
      <c r="C1307" t="s">
        <v>774</v>
      </c>
      <c r="D1307" s="70" t="s">
        <v>95</v>
      </c>
      <c r="E1307" s="70" t="s">
        <v>78</v>
      </c>
      <c r="F1307" s="70" t="str">
        <f t="shared" si="32"/>
        <v>250109S11_Mx_area_2_Val</v>
      </c>
      <c r="G1307" s="125" t="s">
        <v>891</v>
      </c>
      <c r="H1307" s="70">
        <v>2</v>
      </c>
      <c r="I1307" s="120"/>
      <c r="K1307" s="70" t="s">
        <v>736</v>
      </c>
      <c r="R1307" t="s">
        <v>849</v>
      </c>
      <c r="S1307" t="s">
        <v>71</v>
      </c>
    </row>
    <row r="1308" spans="1:19" x14ac:dyDescent="0.25">
      <c r="C1308"/>
      <c r="G1308" s="125"/>
      <c r="I1308" s="122"/>
    </row>
    <row r="1309" spans="1:19" x14ac:dyDescent="0.25">
      <c r="A1309" s="70" t="str">
        <f>extraction!$C$33</f>
        <v>250109S12_Mx_Batch_30_Tube_12</v>
      </c>
      <c r="B1309" s="70" t="str">
        <f>extraction!$D$33</f>
        <v>250109S12_Mx</v>
      </c>
      <c r="C1309" t="s">
        <v>734</v>
      </c>
      <c r="D1309" s="70" t="s">
        <v>84</v>
      </c>
      <c r="E1309" s="70" t="s">
        <v>77</v>
      </c>
      <c r="F1309" s="70" t="str">
        <f t="shared" ref="F1309:F1336" si="33">B1309&amp;"_"&amp;LEFT(E1309,4)&amp;"_"&amp;H1309&amp;"_"&amp;D1309</f>
        <v>250109S12_Mx_d15N_1_Ala</v>
      </c>
      <c r="G1309" s="125" t="s">
        <v>892</v>
      </c>
      <c r="H1309" s="70">
        <v>1</v>
      </c>
      <c r="I1309" s="118">
        <v>17.77</v>
      </c>
      <c r="J1309" s="70" t="s">
        <v>76</v>
      </c>
      <c r="K1309" s="70" t="s">
        <v>736</v>
      </c>
      <c r="R1309" t="s">
        <v>849</v>
      </c>
      <c r="S1309" t="s">
        <v>71</v>
      </c>
    </row>
    <row r="1310" spans="1:19" x14ac:dyDescent="0.25">
      <c r="A1310" s="70" t="str">
        <f>extraction!$C$33</f>
        <v>250109S12_Mx_Batch_30_Tube_12</v>
      </c>
      <c r="B1310" s="70" t="str">
        <f>extraction!$D$33</f>
        <v>250109S12_Mx</v>
      </c>
      <c r="C1310" t="s">
        <v>738</v>
      </c>
      <c r="D1310" s="70" t="s">
        <v>85</v>
      </c>
      <c r="E1310" s="70" t="s">
        <v>77</v>
      </c>
      <c r="F1310" s="70" t="str">
        <f t="shared" si="33"/>
        <v>250109S12_Mx_d15N_1_Asp</v>
      </c>
      <c r="G1310" s="125" t="s">
        <v>892</v>
      </c>
      <c r="H1310" s="70">
        <v>1</v>
      </c>
      <c r="I1310" s="119">
        <v>14.38</v>
      </c>
      <c r="J1310" s="70" t="s">
        <v>76</v>
      </c>
      <c r="K1310" s="70" t="s">
        <v>736</v>
      </c>
      <c r="R1310" t="s">
        <v>849</v>
      </c>
      <c r="S1310" t="s">
        <v>71</v>
      </c>
    </row>
    <row r="1311" spans="1:19" x14ac:dyDescent="0.25">
      <c r="A1311" s="70" t="str">
        <f>extraction!$C$33</f>
        <v>250109S12_Mx_Batch_30_Tube_12</v>
      </c>
      <c r="B1311" s="70" t="str">
        <f>extraction!$D$33</f>
        <v>250109S12_Mx</v>
      </c>
      <c r="C1311" t="s">
        <v>851</v>
      </c>
      <c r="D1311" s="70" t="s">
        <v>86</v>
      </c>
      <c r="E1311" s="70" t="s">
        <v>77</v>
      </c>
      <c r="F1311" s="70" t="str">
        <f t="shared" si="33"/>
        <v>250109S12_Mx_d15N_1_Glu</v>
      </c>
      <c r="G1311" s="125" t="s">
        <v>892</v>
      </c>
      <c r="H1311" s="70">
        <v>1</v>
      </c>
      <c r="I1311" s="119">
        <v>17.96</v>
      </c>
      <c r="J1311" s="70" t="s">
        <v>76</v>
      </c>
      <c r="K1311" s="70" t="s">
        <v>736</v>
      </c>
      <c r="R1311" t="s">
        <v>849</v>
      </c>
      <c r="S1311" t="s">
        <v>71</v>
      </c>
    </row>
    <row r="1312" spans="1:19" x14ac:dyDescent="0.25">
      <c r="A1312" s="70" t="str">
        <f>extraction!$C$33</f>
        <v>250109S12_Mx_Batch_30_Tube_12</v>
      </c>
      <c r="B1312" s="70" t="str">
        <f>extraction!$D$33</f>
        <v>250109S12_Mx</v>
      </c>
      <c r="C1312" s="127" t="s">
        <v>155</v>
      </c>
      <c r="D1312" s="70" t="s">
        <v>87</v>
      </c>
      <c r="E1312" s="70" t="s">
        <v>77</v>
      </c>
      <c r="F1312" s="70" t="str">
        <f t="shared" si="33"/>
        <v>250109S12_Mx_d15N_1_Gly</v>
      </c>
      <c r="G1312" s="125" t="s">
        <v>892</v>
      </c>
      <c r="H1312" s="70">
        <v>1</v>
      </c>
      <c r="I1312" s="119">
        <v>11.42</v>
      </c>
      <c r="J1312" s="70" t="s">
        <v>76</v>
      </c>
      <c r="K1312" s="70" t="s">
        <v>736</v>
      </c>
      <c r="R1312" t="s">
        <v>849</v>
      </c>
      <c r="S1312" t="s">
        <v>71</v>
      </c>
    </row>
    <row r="1313" spans="1:19" x14ac:dyDescent="0.25">
      <c r="A1313" s="70" t="str">
        <f>extraction!$C$33</f>
        <v>250109S12_Mx_Batch_30_Tube_12</v>
      </c>
      <c r="B1313" s="70" t="str">
        <f>extraction!$D$33</f>
        <v>250109S12_Mx</v>
      </c>
      <c r="C1313" t="s">
        <v>739</v>
      </c>
      <c r="D1313" s="70" t="s">
        <v>850</v>
      </c>
      <c r="E1313" s="70" t="s">
        <v>77</v>
      </c>
      <c r="F1313" s="70" t="str">
        <f t="shared" si="33"/>
        <v>250109S12_Mx_d15N_1_Ile</v>
      </c>
      <c r="G1313" s="125" t="s">
        <v>892</v>
      </c>
      <c r="H1313" s="70">
        <v>1</v>
      </c>
      <c r="I1313" s="119">
        <v>16</v>
      </c>
      <c r="J1313" s="70" t="s">
        <v>76</v>
      </c>
      <c r="K1313" s="70" t="s">
        <v>736</v>
      </c>
      <c r="R1313" t="s">
        <v>849</v>
      </c>
      <c r="S1313" t="s">
        <v>71</v>
      </c>
    </row>
    <row r="1314" spans="1:19" x14ac:dyDescent="0.25">
      <c r="A1314" s="70" t="str">
        <f>extraction!$C$33</f>
        <v>250109S12_Mx_Batch_30_Tube_12</v>
      </c>
      <c r="B1314" s="70" t="str">
        <f>extraction!$D$33</f>
        <v>250109S12_Mx</v>
      </c>
      <c r="C1314" t="s">
        <v>740</v>
      </c>
      <c r="D1314" s="70" t="s">
        <v>88</v>
      </c>
      <c r="E1314" s="70" t="s">
        <v>77</v>
      </c>
      <c r="F1314" s="70" t="str">
        <f t="shared" si="33"/>
        <v>250109S12_Mx_d15N_1_Leu</v>
      </c>
      <c r="G1314" s="125" t="s">
        <v>892</v>
      </c>
      <c r="H1314" s="70">
        <v>1</v>
      </c>
      <c r="I1314" s="119">
        <v>14.1</v>
      </c>
      <c r="J1314" s="70" t="s">
        <v>76</v>
      </c>
      <c r="K1314" s="70" t="s">
        <v>736</v>
      </c>
      <c r="R1314" t="s">
        <v>849</v>
      </c>
      <c r="S1314" t="s">
        <v>71</v>
      </c>
    </row>
    <row r="1315" spans="1:19" x14ac:dyDescent="0.25">
      <c r="A1315" s="70" t="str">
        <f>extraction!$C$33</f>
        <v>250109S12_Mx_Batch_30_Tube_12</v>
      </c>
      <c r="B1315" s="70" t="str">
        <f>extraction!$D$33</f>
        <v>250109S12_Mx</v>
      </c>
      <c r="C1315" t="s">
        <v>741</v>
      </c>
      <c r="D1315" s="70" t="s">
        <v>89</v>
      </c>
      <c r="E1315" s="70" t="s">
        <v>77</v>
      </c>
      <c r="F1315" s="70" t="str">
        <f t="shared" si="33"/>
        <v>250109S12_Mx_d15N_1_Lys</v>
      </c>
      <c r="G1315" s="125" t="s">
        <v>892</v>
      </c>
      <c r="H1315" s="70">
        <v>1</v>
      </c>
      <c r="I1315" s="119">
        <v>9.6300000000000008</v>
      </c>
      <c r="J1315" s="70" t="s">
        <v>76</v>
      </c>
      <c r="K1315" s="70" t="s">
        <v>736</v>
      </c>
      <c r="R1315" t="s">
        <v>849</v>
      </c>
      <c r="S1315" t="s">
        <v>71</v>
      </c>
    </row>
    <row r="1316" spans="1:19" x14ac:dyDescent="0.25">
      <c r="A1316" s="70" t="str">
        <f>extraction!$C$33</f>
        <v>250109S12_Mx_Batch_30_Tube_12</v>
      </c>
      <c r="B1316" s="70" t="str">
        <f>extraction!$D$33</f>
        <v>250109S12_Mx</v>
      </c>
      <c r="C1316" t="s">
        <v>742</v>
      </c>
      <c r="D1316" s="70" t="s">
        <v>852</v>
      </c>
      <c r="E1316" s="70" t="s">
        <v>77</v>
      </c>
      <c r="F1316" s="70" t="str">
        <f t="shared" si="33"/>
        <v>250109S12_Mx_d15N_1_NLeu</v>
      </c>
      <c r="G1316" s="125" t="s">
        <v>892</v>
      </c>
      <c r="H1316" s="70">
        <v>1</v>
      </c>
      <c r="I1316" s="119">
        <v>-1.31</v>
      </c>
      <c r="J1316" s="70" t="s">
        <v>76</v>
      </c>
      <c r="K1316" s="70" t="s">
        <v>736</v>
      </c>
      <c r="R1316" t="s">
        <v>849</v>
      </c>
      <c r="S1316" t="s">
        <v>71</v>
      </c>
    </row>
    <row r="1317" spans="1:19" x14ac:dyDescent="0.25">
      <c r="A1317" s="70" t="str">
        <f>extraction!$C$33</f>
        <v>250109S12_Mx_Batch_30_Tube_12</v>
      </c>
      <c r="B1317" s="70" t="str">
        <f>extraction!$D$33</f>
        <v>250109S12_Mx</v>
      </c>
      <c r="C1317" t="s">
        <v>743</v>
      </c>
      <c r="D1317" s="70" t="s">
        <v>90</v>
      </c>
      <c r="E1317" s="70" t="s">
        <v>77</v>
      </c>
      <c r="F1317" s="70" t="str">
        <f t="shared" si="33"/>
        <v>250109S12_Mx_d15N_1_Phe</v>
      </c>
      <c r="G1317" s="125" t="s">
        <v>892</v>
      </c>
      <c r="H1317" s="70">
        <v>1</v>
      </c>
      <c r="I1317" s="119">
        <v>8</v>
      </c>
      <c r="J1317" s="70" t="s">
        <v>76</v>
      </c>
      <c r="K1317" s="70" t="s">
        <v>736</v>
      </c>
      <c r="R1317" t="s">
        <v>849</v>
      </c>
      <c r="S1317" t="s">
        <v>71</v>
      </c>
    </row>
    <row r="1318" spans="1:19" x14ac:dyDescent="0.25">
      <c r="A1318" s="70" t="str">
        <f>extraction!$C$33</f>
        <v>250109S12_Mx_Batch_30_Tube_12</v>
      </c>
      <c r="B1318" s="70" t="str">
        <f>extraction!$D$33</f>
        <v>250109S12_Mx</v>
      </c>
      <c r="C1318" t="s">
        <v>744</v>
      </c>
      <c r="D1318" s="70" t="s">
        <v>91</v>
      </c>
      <c r="E1318" s="70" t="s">
        <v>77</v>
      </c>
      <c r="F1318" s="70" t="str">
        <f t="shared" si="33"/>
        <v>250109S12_Mx_d15N_1_Pro</v>
      </c>
      <c r="G1318" s="125" t="s">
        <v>892</v>
      </c>
      <c r="H1318" s="70">
        <v>1</v>
      </c>
      <c r="I1318" s="119">
        <v>16.14</v>
      </c>
      <c r="J1318" s="70" t="s">
        <v>76</v>
      </c>
      <c r="K1318" s="70" t="s">
        <v>736</v>
      </c>
      <c r="R1318" t="s">
        <v>849</v>
      </c>
      <c r="S1318" t="s">
        <v>71</v>
      </c>
    </row>
    <row r="1319" spans="1:19" x14ac:dyDescent="0.25">
      <c r="A1319" s="70" t="str">
        <f>extraction!$C$33</f>
        <v>250109S12_Mx_Batch_30_Tube_12</v>
      </c>
      <c r="B1319" s="70" t="str">
        <f>extraction!$D$33</f>
        <v>250109S12_Mx</v>
      </c>
      <c r="C1319" t="s">
        <v>745</v>
      </c>
      <c r="D1319" s="70" t="s">
        <v>92</v>
      </c>
      <c r="E1319" s="70" t="s">
        <v>77</v>
      </c>
      <c r="F1319" s="70" t="str">
        <f t="shared" si="33"/>
        <v>250109S12_Mx_d15N_1_Ser</v>
      </c>
      <c r="G1319" s="125" t="s">
        <v>892</v>
      </c>
      <c r="H1319" s="70">
        <v>1</v>
      </c>
      <c r="I1319" s="119">
        <v>10.83</v>
      </c>
      <c r="J1319" s="70" t="s">
        <v>76</v>
      </c>
      <c r="K1319" s="70" t="s">
        <v>736</v>
      </c>
      <c r="R1319" t="s">
        <v>849</v>
      </c>
      <c r="S1319" t="s">
        <v>71</v>
      </c>
    </row>
    <row r="1320" spans="1:19" x14ac:dyDescent="0.25">
      <c r="A1320" s="70" t="str">
        <f>extraction!$C$33</f>
        <v>250109S12_Mx_Batch_30_Tube_12</v>
      </c>
      <c r="B1320" s="70" t="str">
        <f>extraction!$D$33</f>
        <v>250109S12_Mx</v>
      </c>
      <c r="C1320" t="s">
        <v>746</v>
      </c>
      <c r="D1320" s="70" t="s">
        <v>93</v>
      </c>
      <c r="E1320" s="70" t="s">
        <v>77</v>
      </c>
      <c r="F1320" s="70" t="str">
        <f t="shared" si="33"/>
        <v>250109S12_Mx_d15N_1_Thr</v>
      </c>
      <c r="G1320" s="125" t="s">
        <v>892</v>
      </c>
      <c r="H1320" s="70">
        <v>1</v>
      </c>
      <c r="I1320" s="119">
        <v>0.69</v>
      </c>
      <c r="J1320" s="70" t="s">
        <v>76</v>
      </c>
      <c r="K1320" s="70" t="s">
        <v>736</v>
      </c>
      <c r="R1320" t="s">
        <v>849</v>
      </c>
      <c r="S1320" t="s">
        <v>71</v>
      </c>
    </row>
    <row r="1321" spans="1:19" x14ac:dyDescent="0.25">
      <c r="A1321" s="70" t="str">
        <f>extraction!$C$33</f>
        <v>250109S12_Mx_Batch_30_Tube_12</v>
      </c>
      <c r="B1321" s="70" t="str">
        <f>extraction!$D$33</f>
        <v>250109S12_Mx</v>
      </c>
      <c r="C1321" t="s">
        <v>747</v>
      </c>
      <c r="D1321" s="70" t="s">
        <v>94</v>
      </c>
      <c r="E1321" s="70" t="s">
        <v>77</v>
      </c>
      <c r="F1321" s="70" t="str">
        <f t="shared" si="33"/>
        <v>250109S12_Mx_d15N_1_Tyr</v>
      </c>
      <c r="G1321" s="125" t="s">
        <v>892</v>
      </c>
      <c r="H1321" s="70">
        <v>1</v>
      </c>
      <c r="I1321" s="119"/>
      <c r="J1321" s="70" t="s">
        <v>76</v>
      </c>
      <c r="K1321" s="70" t="s">
        <v>736</v>
      </c>
      <c r="R1321" t="s">
        <v>849</v>
      </c>
      <c r="S1321" t="s">
        <v>71</v>
      </c>
    </row>
    <row r="1322" spans="1:19" x14ac:dyDescent="0.25">
      <c r="A1322" s="70" t="str">
        <f>extraction!$C$33</f>
        <v>250109S12_Mx_Batch_30_Tube_12</v>
      </c>
      <c r="B1322" s="70" t="str">
        <f>extraction!$D$33</f>
        <v>250109S12_Mx</v>
      </c>
      <c r="C1322" t="s">
        <v>774</v>
      </c>
      <c r="D1322" s="70" t="s">
        <v>95</v>
      </c>
      <c r="E1322" s="70" t="s">
        <v>77</v>
      </c>
      <c r="F1322" s="70" t="str">
        <f t="shared" si="33"/>
        <v>250109S12_Mx_d15N_1_Val</v>
      </c>
      <c r="G1322" s="125" t="s">
        <v>892</v>
      </c>
      <c r="H1322" s="70">
        <v>1</v>
      </c>
      <c r="I1322" s="119"/>
      <c r="J1322" s="70" t="s">
        <v>76</v>
      </c>
      <c r="K1322" s="70" t="s">
        <v>736</v>
      </c>
      <c r="R1322" t="s">
        <v>849</v>
      </c>
      <c r="S1322" t="s">
        <v>71</v>
      </c>
    </row>
    <row r="1323" spans="1:19" x14ac:dyDescent="0.25">
      <c r="A1323" s="70" t="str">
        <f>extraction!$C$33</f>
        <v>250109S12_Mx_Batch_30_Tube_12</v>
      </c>
      <c r="B1323" s="70" t="str">
        <f>extraction!$D$33</f>
        <v>250109S12_Mx</v>
      </c>
      <c r="C1323" t="s">
        <v>734</v>
      </c>
      <c r="D1323" s="70" t="s">
        <v>84</v>
      </c>
      <c r="E1323" s="70" t="s">
        <v>78</v>
      </c>
      <c r="F1323" s="70" t="str">
        <f t="shared" si="33"/>
        <v>250109S12_Mx_area_1_Ala</v>
      </c>
      <c r="G1323" s="125" t="s">
        <v>892</v>
      </c>
      <c r="H1323" s="70">
        <v>1</v>
      </c>
      <c r="I1323" s="118">
        <v>7.8979999999999997</v>
      </c>
      <c r="K1323" s="70" t="s">
        <v>736</v>
      </c>
      <c r="R1323" t="s">
        <v>849</v>
      </c>
      <c r="S1323" t="s">
        <v>71</v>
      </c>
    </row>
    <row r="1324" spans="1:19" x14ac:dyDescent="0.25">
      <c r="A1324" s="70" t="str">
        <f>extraction!$C$33</f>
        <v>250109S12_Mx_Batch_30_Tube_12</v>
      </c>
      <c r="B1324" s="70" t="str">
        <f>extraction!$D$33</f>
        <v>250109S12_Mx</v>
      </c>
      <c r="C1324" t="s">
        <v>738</v>
      </c>
      <c r="D1324" s="70" t="s">
        <v>85</v>
      </c>
      <c r="E1324" s="70" t="s">
        <v>78</v>
      </c>
      <c r="F1324" s="70" t="str">
        <f t="shared" si="33"/>
        <v>250109S12_Mx_area_1_Asp</v>
      </c>
      <c r="G1324" s="125" t="s">
        <v>892</v>
      </c>
      <c r="H1324" s="70">
        <v>1</v>
      </c>
      <c r="I1324" s="119">
        <v>16.911000000000001</v>
      </c>
      <c r="K1324" s="70" t="s">
        <v>736</v>
      </c>
      <c r="R1324" t="s">
        <v>849</v>
      </c>
      <c r="S1324" t="s">
        <v>71</v>
      </c>
    </row>
    <row r="1325" spans="1:19" x14ac:dyDescent="0.25">
      <c r="A1325" s="70" t="str">
        <f>extraction!$C$33</f>
        <v>250109S12_Mx_Batch_30_Tube_12</v>
      </c>
      <c r="B1325" s="70" t="str">
        <f>extraction!$D$33</f>
        <v>250109S12_Mx</v>
      </c>
      <c r="C1325" t="s">
        <v>851</v>
      </c>
      <c r="D1325" s="70" t="s">
        <v>86</v>
      </c>
      <c r="E1325" s="70" t="s">
        <v>78</v>
      </c>
      <c r="F1325" s="70" t="str">
        <f t="shared" si="33"/>
        <v>250109S12_Mx_area_1_Glu</v>
      </c>
      <c r="G1325" s="125" t="s">
        <v>892</v>
      </c>
      <c r="H1325" s="70">
        <v>1</v>
      </c>
      <c r="I1325" s="119">
        <v>21.425000000000001</v>
      </c>
      <c r="K1325" s="70" t="s">
        <v>736</v>
      </c>
      <c r="R1325" t="s">
        <v>849</v>
      </c>
      <c r="S1325" t="s">
        <v>71</v>
      </c>
    </row>
    <row r="1326" spans="1:19" x14ac:dyDescent="0.25">
      <c r="A1326" s="70" t="str">
        <f>extraction!$C$33</f>
        <v>250109S12_Mx_Batch_30_Tube_12</v>
      </c>
      <c r="B1326" s="70" t="str">
        <f>extraction!$D$33</f>
        <v>250109S12_Mx</v>
      </c>
      <c r="C1326" s="127" t="s">
        <v>155</v>
      </c>
      <c r="D1326" s="70" t="s">
        <v>87</v>
      </c>
      <c r="E1326" s="70" t="s">
        <v>78</v>
      </c>
      <c r="F1326" s="70" t="str">
        <f t="shared" si="33"/>
        <v>250109S12_Mx_area_1_Gly</v>
      </c>
      <c r="G1326" s="125" t="s">
        <v>892</v>
      </c>
      <c r="H1326" s="70">
        <v>1</v>
      </c>
      <c r="I1326" s="119">
        <v>14.68</v>
      </c>
      <c r="K1326" s="70" t="s">
        <v>736</v>
      </c>
      <c r="R1326" t="s">
        <v>849</v>
      </c>
      <c r="S1326" t="s">
        <v>71</v>
      </c>
    </row>
    <row r="1327" spans="1:19" x14ac:dyDescent="0.25">
      <c r="A1327" s="70" t="str">
        <f>extraction!$C$33</f>
        <v>250109S12_Mx_Batch_30_Tube_12</v>
      </c>
      <c r="B1327" s="70" t="str">
        <f>extraction!$D$33</f>
        <v>250109S12_Mx</v>
      </c>
      <c r="C1327" t="s">
        <v>739</v>
      </c>
      <c r="D1327" s="70" t="s">
        <v>850</v>
      </c>
      <c r="E1327" s="70" t="s">
        <v>78</v>
      </c>
      <c r="F1327" s="70" t="str">
        <f t="shared" si="33"/>
        <v>250109S12_Mx_area_1_Ile</v>
      </c>
      <c r="G1327" s="125" t="s">
        <v>892</v>
      </c>
      <c r="H1327" s="70">
        <v>1</v>
      </c>
      <c r="I1327" s="119">
        <v>4.8680000000000003</v>
      </c>
      <c r="K1327" s="70" t="s">
        <v>736</v>
      </c>
      <c r="R1327" t="s">
        <v>849</v>
      </c>
      <c r="S1327" t="s">
        <v>71</v>
      </c>
    </row>
    <row r="1328" spans="1:19" x14ac:dyDescent="0.25">
      <c r="A1328" s="70" t="str">
        <f>extraction!$C$33</f>
        <v>250109S12_Mx_Batch_30_Tube_12</v>
      </c>
      <c r="B1328" s="70" t="str">
        <f>extraction!$D$33</f>
        <v>250109S12_Mx</v>
      </c>
      <c r="C1328" t="s">
        <v>740</v>
      </c>
      <c r="D1328" s="70" t="s">
        <v>88</v>
      </c>
      <c r="E1328" s="70" t="s">
        <v>78</v>
      </c>
      <c r="F1328" s="70" t="str">
        <f t="shared" si="33"/>
        <v>250109S12_Mx_area_1_Leu</v>
      </c>
      <c r="G1328" s="125" t="s">
        <v>892</v>
      </c>
      <c r="H1328" s="70">
        <v>1</v>
      </c>
      <c r="I1328" s="119">
        <v>10.5</v>
      </c>
      <c r="K1328" s="70" t="s">
        <v>736</v>
      </c>
      <c r="R1328" t="s">
        <v>849</v>
      </c>
      <c r="S1328" t="s">
        <v>71</v>
      </c>
    </row>
    <row r="1329" spans="1:19" x14ac:dyDescent="0.25">
      <c r="A1329" s="70" t="str">
        <f>extraction!$C$33</f>
        <v>250109S12_Mx_Batch_30_Tube_12</v>
      </c>
      <c r="B1329" s="70" t="str">
        <f>extraction!$D$33</f>
        <v>250109S12_Mx</v>
      </c>
      <c r="C1329" t="s">
        <v>741</v>
      </c>
      <c r="D1329" s="70" t="s">
        <v>89</v>
      </c>
      <c r="E1329" s="70" t="s">
        <v>78</v>
      </c>
      <c r="F1329" s="70" t="str">
        <f t="shared" si="33"/>
        <v>250109S12_Mx_area_1_Lys</v>
      </c>
      <c r="G1329" s="125" t="s">
        <v>892</v>
      </c>
      <c r="H1329" s="70">
        <v>1</v>
      </c>
      <c r="I1329" s="119">
        <v>12.864000000000001</v>
      </c>
      <c r="K1329" s="70" t="s">
        <v>736</v>
      </c>
      <c r="R1329" t="s">
        <v>849</v>
      </c>
      <c r="S1329" t="s">
        <v>71</v>
      </c>
    </row>
    <row r="1330" spans="1:19" x14ac:dyDescent="0.25">
      <c r="A1330" s="70" t="str">
        <f>extraction!$C$33</f>
        <v>250109S12_Mx_Batch_30_Tube_12</v>
      </c>
      <c r="B1330" s="70" t="str">
        <f>extraction!$D$33</f>
        <v>250109S12_Mx</v>
      </c>
      <c r="C1330" t="s">
        <v>742</v>
      </c>
      <c r="D1330" s="70" t="s">
        <v>852</v>
      </c>
      <c r="E1330" s="70" t="s">
        <v>78</v>
      </c>
      <c r="F1330" s="70" t="str">
        <f t="shared" si="33"/>
        <v>250109S12_Mx_area_1_NLeu</v>
      </c>
      <c r="G1330" s="125" t="s">
        <v>892</v>
      </c>
      <c r="H1330" s="70">
        <v>1</v>
      </c>
      <c r="I1330" s="119">
        <v>45.604999999999997</v>
      </c>
      <c r="K1330" s="70" t="s">
        <v>736</v>
      </c>
      <c r="R1330" t="s">
        <v>849</v>
      </c>
      <c r="S1330" t="s">
        <v>71</v>
      </c>
    </row>
    <row r="1331" spans="1:19" x14ac:dyDescent="0.25">
      <c r="A1331" s="70" t="str">
        <f>extraction!$C$33</f>
        <v>250109S12_Mx_Batch_30_Tube_12</v>
      </c>
      <c r="B1331" s="70" t="str">
        <f>extraction!$D$33</f>
        <v>250109S12_Mx</v>
      </c>
      <c r="C1331" t="s">
        <v>743</v>
      </c>
      <c r="D1331" s="70" t="s">
        <v>90</v>
      </c>
      <c r="E1331" s="70" t="s">
        <v>78</v>
      </c>
      <c r="F1331" s="70" t="str">
        <f t="shared" si="33"/>
        <v>250109S12_Mx_area_1_Phe</v>
      </c>
      <c r="G1331" s="125" t="s">
        <v>892</v>
      </c>
      <c r="H1331" s="70">
        <v>1</v>
      </c>
      <c r="I1331" s="119">
        <v>4.8319999999999999</v>
      </c>
      <c r="K1331" s="70" t="s">
        <v>736</v>
      </c>
      <c r="R1331" t="s">
        <v>849</v>
      </c>
      <c r="S1331" t="s">
        <v>71</v>
      </c>
    </row>
    <row r="1332" spans="1:19" x14ac:dyDescent="0.25">
      <c r="A1332" s="70" t="str">
        <f>extraction!$C$33</f>
        <v>250109S12_Mx_Batch_30_Tube_12</v>
      </c>
      <c r="B1332" s="70" t="str">
        <f>extraction!$D$33</f>
        <v>250109S12_Mx</v>
      </c>
      <c r="C1332" t="s">
        <v>744</v>
      </c>
      <c r="D1332" s="70" t="s">
        <v>91</v>
      </c>
      <c r="E1332" s="70" t="s">
        <v>78</v>
      </c>
      <c r="F1332" s="70" t="str">
        <f t="shared" si="33"/>
        <v>250109S12_Mx_area_1_Pro</v>
      </c>
      <c r="G1332" s="125" t="s">
        <v>892</v>
      </c>
      <c r="H1332" s="70">
        <v>1</v>
      </c>
      <c r="I1332" s="119">
        <v>10.27</v>
      </c>
      <c r="K1332" s="70" t="s">
        <v>736</v>
      </c>
      <c r="R1332" t="s">
        <v>849</v>
      </c>
      <c r="S1332" t="s">
        <v>71</v>
      </c>
    </row>
    <row r="1333" spans="1:19" x14ac:dyDescent="0.25">
      <c r="A1333" s="70" t="str">
        <f>extraction!$C$33</f>
        <v>250109S12_Mx_Batch_30_Tube_12</v>
      </c>
      <c r="B1333" s="70" t="str">
        <f>extraction!$D$33</f>
        <v>250109S12_Mx</v>
      </c>
      <c r="C1333" t="s">
        <v>745</v>
      </c>
      <c r="D1333" s="70" t="s">
        <v>92</v>
      </c>
      <c r="E1333" s="70" t="s">
        <v>78</v>
      </c>
      <c r="F1333" s="70" t="str">
        <f t="shared" si="33"/>
        <v>250109S12_Mx_area_1_Ser</v>
      </c>
      <c r="G1333" s="125" t="s">
        <v>892</v>
      </c>
      <c r="H1333" s="70">
        <v>1</v>
      </c>
      <c r="I1333" s="119">
        <v>5.8479999999999999</v>
      </c>
      <c r="K1333" s="70" t="s">
        <v>736</v>
      </c>
      <c r="R1333" t="s">
        <v>849</v>
      </c>
      <c r="S1333" t="s">
        <v>71</v>
      </c>
    </row>
    <row r="1334" spans="1:19" x14ac:dyDescent="0.25">
      <c r="A1334" s="70" t="str">
        <f>extraction!$C$33</f>
        <v>250109S12_Mx_Batch_30_Tube_12</v>
      </c>
      <c r="B1334" s="70" t="str">
        <f>extraction!$D$33</f>
        <v>250109S12_Mx</v>
      </c>
      <c r="C1334" t="s">
        <v>746</v>
      </c>
      <c r="D1334" s="70" t="s">
        <v>93</v>
      </c>
      <c r="E1334" s="70" t="s">
        <v>78</v>
      </c>
      <c r="F1334" s="70" t="str">
        <f t="shared" si="33"/>
        <v>250109S12_Mx_area_1_Thr</v>
      </c>
      <c r="G1334" s="125" t="s">
        <v>892</v>
      </c>
      <c r="H1334" s="70">
        <v>1</v>
      </c>
      <c r="I1334" s="119">
        <v>6.04</v>
      </c>
      <c r="K1334" s="70" t="s">
        <v>736</v>
      </c>
      <c r="R1334" t="s">
        <v>849</v>
      </c>
      <c r="S1334" t="s">
        <v>71</v>
      </c>
    </row>
    <row r="1335" spans="1:19" x14ac:dyDescent="0.25">
      <c r="A1335" s="70" t="str">
        <f>extraction!$C$33</f>
        <v>250109S12_Mx_Batch_30_Tube_12</v>
      </c>
      <c r="B1335" s="70" t="str">
        <f>extraction!$D$33</f>
        <v>250109S12_Mx</v>
      </c>
      <c r="C1335" t="s">
        <v>747</v>
      </c>
      <c r="D1335" s="70" t="s">
        <v>94</v>
      </c>
      <c r="E1335" s="70" t="s">
        <v>78</v>
      </c>
      <c r="F1335" s="70" t="str">
        <f t="shared" si="33"/>
        <v>250109S12_Mx_area_1_Tyr</v>
      </c>
      <c r="G1335" s="125" t="s">
        <v>892</v>
      </c>
      <c r="H1335" s="70">
        <v>1</v>
      </c>
      <c r="I1335" s="119"/>
      <c r="K1335" s="70" t="s">
        <v>736</v>
      </c>
      <c r="R1335" t="s">
        <v>849</v>
      </c>
      <c r="S1335" t="s">
        <v>71</v>
      </c>
    </row>
    <row r="1336" spans="1:19" x14ac:dyDescent="0.25">
      <c r="A1336" s="70" t="str">
        <f>extraction!$C$33</f>
        <v>250109S12_Mx_Batch_30_Tube_12</v>
      </c>
      <c r="B1336" s="70" t="str">
        <f>extraction!$D$33</f>
        <v>250109S12_Mx</v>
      </c>
      <c r="C1336" t="s">
        <v>774</v>
      </c>
      <c r="D1336" s="70" t="s">
        <v>95</v>
      </c>
      <c r="E1336" s="70" t="s">
        <v>78</v>
      </c>
      <c r="F1336" s="70" t="str">
        <f t="shared" si="33"/>
        <v>250109S12_Mx_area_1_Val</v>
      </c>
      <c r="G1336" s="125" t="s">
        <v>892</v>
      </c>
      <c r="H1336" s="70">
        <v>1</v>
      </c>
      <c r="I1336" s="119">
        <v>5.84</v>
      </c>
      <c r="K1336" s="70" t="s">
        <v>736</v>
      </c>
      <c r="R1336" t="s">
        <v>849</v>
      </c>
      <c r="S1336" t="s">
        <v>71</v>
      </c>
    </row>
    <row r="1338" spans="1:19" x14ac:dyDescent="0.25">
      <c r="A1338" s="70" t="str">
        <f>extraction!$C$33</f>
        <v>250109S12_Mx_Batch_30_Tube_12</v>
      </c>
      <c r="B1338" s="70" t="str">
        <f>extraction!$D$33</f>
        <v>250109S12_Mx</v>
      </c>
      <c r="C1338" t="s">
        <v>734</v>
      </c>
      <c r="D1338" s="70" t="s">
        <v>84</v>
      </c>
      <c r="E1338" s="70" t="s">
        <v>77</v>
      </c>
      <c r="F1338" s="70" t="str">
        <f t="shared" ref="F1338:F1365" si="34">B1338&amp;"_"&amp;LEFT(E1338,4)&amp;"_"&amp;H1338&amp;"_"&amp;D1338</f>
        <v>250109S12_Mx_d15N_2_Ala</v>
      </c>
      <c r="G1338" s="125" t="s">
        <v>893</v>
      </c>
      <c r="H1338" s="70">
        <v>2</v>
      </c>
      <c r="I1338" s="121">
        <v>19.07</v>
      </c>
      <c r="J1338" s="70" t="s">
        <v>76</v>
      </c>
      <c r="K1338" s="70" t="s">
        <v>736</v>
      </c>
      <c r="R1338" t="s">
        <v>849</v>
      </c>
      <c r="S1338" t="s">
        <v>71</v>
      </c>
    </row>
    <row r="1339" spans="1:19" x14ac:dyDescent="0.25">
      <c r="A1339" s="70" t="str">
        <f>extraction!$C$33</f>
        <v>250109S12_Mx_Batch_30_Tube_12</v>
      </c>
      <c r="B1339" s="70" t="str">
        <f>extraction!$D$33</f>
        <v>250109S12_Mx</v>
      </c>
      <c r="C1339" t="s">
        <v>738</v>
      </c>
      <c r="D1339" s="70" t="s">
        <v>85</v>
      </c>
      <c r="E1339" s="70" t="s">
        <v>77</v>
      </c>
      <c r="F1339" s="70" t="str">
        <f t="shared" si="34"/>
        <v>250109S12_Mx_d15N_2_Asp</v>
      </c>
      <c r="G1339" s="125" t="s">
        <v>893</v>
      </c>
      <c r="H1339" s="70">
        <v>2</v>
      </c>
      <c r="I1339" s="120">
        <v>16.29</v>
      </c>
      <c r="J1339" s="70" t="s">
        <v>76</v>
      </c>
      <c r="K1339" s="70" t="s">
        <v>736</v>
      </c>
      <c r="R1339" t="s">
        <v>849</v>
      </c>
      <c r="S1339" t="s">
        <v>71</v>
      </c>
    </row>
    <row r="1340" spans="1:19" x14ac:dyDescent="0.25">
      <c r="A1340" s="70" t="str">
        <f>extraction!$C$33</f>
        <v>250109S12_Mx_Batch_30_Tube_12</v>
      </c>
      <c r="B1340" s="70" t="str">
        <f>extraction!$D$33</f>
        <v>250109S12_Mx</v>
      </c>
      <c r="C1340" t="s">
        <v>851</v>
      </c>
      <c r="D1340" s="70" t="s">
        <v>86</v>
      </c>
      <c r="E1340" s="70" t="s">
        <v>77</v>
      </c>
      <c r="F1340" s="70" t="str">
        <f t="shared" si="34"/>
        <v>250109S12_Mx_d15N_2_Glu</v>
      </c>
      <c r="G1340" s="125" t="s">
        <v>893</v>
      </c>
      <c r="H1340" s="70">
        <v>2</v>
      </c>
      <c r="I1340" s="120">
        <v>18.670000000000002</v>
      </c>
      <c r="J1340" s="70" t="s">
        <v>76</v>
      </c>
      <c r="K1340" s="70" t="s">
        <v>736</v>
      </c>
      <c r="R1340" t="s">
        <v>849</v>
      </c>
      <c r="S1340" t="s">
        <v>71</v>
      </c>
    </row>
    <row r="1341" spans="1:19" x14ac:dyDescent="0.25">
      <c r="A1341" s="70" t="str">
        <f>extraction!$C$33</f>
        <v>250109S12_Mx_Batch_30_Tube_12</v>
      </c>
      <c r="B1341" s="70" t="str">
        <f>extraction!$D$33</f>
        <v>250109S12_Mx</v>
      </c>
      <c r="C1341" s="127" t="s">
        <v>155</v>
      </c>
      <c r="D1341" s="70" t="s">
        <v>87</v>
      </c>
      <c r="E1341" s="70" t="s">
        <v>77</v>
      </c>
      <c r="F1341" s="70" t="str">
        <f t="shared" si="34"/>
        <v>250109S12_Mx_d15N_2_Gly</v>
      </c>
      <c r="G1341" s="125" t="s">
        <v>893</v>
      </c>
      <c r="H1341" s="70">
        <v>2</v>
      </c>
      <c r="I1341" s="120">
        <v>11.76</v>
      </c>
      <c r="J1341" s="70" t="s">
        <v>76</v>
      </c>
      <c r="K1341" s="70" t="s">
        <v>736</v>
      </c>
      <c r="R1341" t="s">
        <v>849</v>
      </c>
      <c r="S1341" t="s">
        <v>71</v>
      </c>
    </row>
    <row r="1342" spans="1:19" x14ac:dyDescent="0.25">
      <c r="A1342" s="70" t="str">
        <f>extraction!$C$33</f>
        <v>250109S12_Mx_Batch_30_Tube_12</v>
      </c>
      <c r="B1342" s="70" t="str">
        <f>extraction!$D$33</f>
        <v>250109S12_Mx</v>
      </c>
      <c r="C1342" t="s">
        <v>739</v>
      </c>
      <c r="D1342" s="70" t="s">
        <v>850</v>
      </c>
      <c r="E1342" s="70" t="s">
        <v>77</v>
      </c>
      <c r="F1342" s="70" t="str">
        <f t="shared" si="34"/>
        <v>250109S12_Mx_d15N_2_Ile</v>
      </c>
      <c r="G1342" s="125" t="s">
        <v>893</v>
      </c>
      <c r="H1342" s="70">
        <v>2</v>
      </c>
      <c r="I1342" s="120">
        <v>14.2</v>
      </c>
      <c r="J1342" s="70" t="s">
        <v>76</v>
      </c>
      <c r="K1342" s="70" t="s">
        <v>736</v>
      </c>
      <c r="R1342" t="s">
        <v>849</v>
      </c>
      <c r="S1342" t="s">
        <v>71</v>
      </c>
    </row>
    <row r="1343" spans="1:19" x14ac:dyDescent="0.25">
      <c r="A1343" s="70" t="str">
        <f>extraction!$C$33</f>
        <v>250109S12_Mx_Batch_30_Tube_12</v>
      </c>
      <c r="B1343" s="70" t="str">
        <f>extraction!$D$33</f>
        <v>250109S12_Mx</v>
      </c>
      <c r="C1343" t="s">
        <v>740</v>
      </c>
      <c r="D1343" s="70" t="s">
        <v>88</v>
      </c>
      <c r="E1343" s="70" t="s">
        <v>77</v>
      </c>
      <c r="F1343" s="70" t="str">
        <f t="shared" si="34"/>
        <v>250109S12_Mx_d15N_2_Leu</v>
      </c>
      <c r="G1343" s="125" t="s">
        <v>893</v>
      </c>
      <c r="H1343" s="70">
        <v>2</v>
      </c>
      <c r="I1343" s="120">
        <v>16.3</v>
      </c>
      <c r="J1343" s="70" t="s">
        <v>76</v>
      </c>
      <c r="K1343" s="70" t="s">
        <v>736</v>
      </c>
      <c r="R1343" t="s">
        <v>849</v>
      </c>
      <c r="S1343" t="s">
        <v>71</v>
      </c>
    </row>
    <row r="1344" spans="1:19" x14ac:dyDescent="0.25">
      <c r="A1344" s="70" t="str">
        <f>extraction!$C$33</f>
        <v>250109S12_Mx_Batch_30_Tube_12</v>
      </c>
      <c r="B1344" s="70" t="str">
        <f>extraction!$D$33</f>
        <v>250109S12_Mx</v>
      </c>
      <c r="C1344" t="s">
        <v>741</v>
      </c>
      <c r="D1344" s="70" t="s">
        <v>89</v>
      </c>
      <c r="E1344" s="70" t="s">
        <v>77</v>
      </c>
      <c r="F1344" s="70" t="str">
        <f t="shared" si="34"/>
        <v>250109S12_Mx_d15N_2_Lys</v>
      </c>
      <c r="G1344" s="125" t="s">
        <v>893</v>
      </c>
      <c r="H1344" s="70">
        <v>2</v>
      </c>
      <c r="I1344" s="120">
        <v>9.51</v>
      </c>
      <c r="J1344" s="70" t="s">
        <v>76</v>
      </c>
      <c r="K1344" s="70" t="s">
        <v>736</v>
      </c>
      <c r="R1344" t="s">
        <v>849</v>
      </c>
      <c r="S1344" t="s">
        <v>71</v>
      </c>
    </row>
    <row r="1345" spans="1:19" x14ac:dyDescent="0.25">
      <c r="A1345" s="70" t="str">
        <f>extraction!$C$33</f>
        <v>250109S12_Mx_Batch_30_Tube_12</v>
      </c>
      <c r="B1345" s="70" t="str">
        <f>extraction!$D$33</f>
        <v>250109S12_Mx</v>
      </c>
      <c r="C1345" t="s">
        <v>742</v>
      </c>
      <c r="D1345" s="70" t="s">
        <v>852</v>
      </c>
      <c r="E1345" s="70" t="s">
        <v>77</v>
      </c>
      <c r="F1345" s="70" t="str">
        <f t="shared" si="34"/>
        <v>250109S12_Mx_d15N_2_NLeu</v>
      </c>
      <c r="G1345" s="125" t="s">
        <v>893</v>
      </c>
      <c r="H1345" s="70">
        <v>2</v>
      </c>
      <c r="I1345" s="120">
        <v>2.13</v>
      </c>
      <c r="J1345" s="70" t="s">
        <v>76</v>
      </c>
      <c r="K1345" s="70" t="s">
        <v>736</v>
      </c>
      <c r="R1345" t="s">
        <v>849</v>
      </c>
      <c r="S1345" t="s">
        <v>71</v>
      </c>
    </row>
    <row r="1346" spans="1:19" x14ac:dyDescent="0.25">
      <c r="A1346" s="70" t="str">
        <f>extraction!$C$33</f>
        <v>250109S12_Mx_Batch_30_Tube_12</v>
      </c>
      <c r="B1346" s="70" t="str">
        <f>extraction!$D$33</f>
        <v>250109S12_Mx</v>
      </c>
      <c r="C1346" t="s">
        <v>743</v>
      </c>
      <c r="D1346" s="70" t="s">
        <v>90</v>
      </c>
      <c r="E1346" s="70" t="s">
        <v>77</v>
      </c>
      <c r="F1346" s="70" t="str">
        <f t="shared" si="34"/>
        <v>250109S12_Mx_d15N_2_Phe</v>
      </c>
      <c r="G1346" s="125" t="s">
        <v>893</v>
      </c>
      <c r="H1346" s="70">
        <v>2</v>
      </c>
      <c r="I1346" s="120">
        <v>7.69</v>
      </c>
      <c r="J1346" s="70" t="s">
        <v>76</v>
      </c>
      <c r="K1346" s="70" t="s">
        <v>736</v>
      </c>
      <c r="R1346" t="s">
        <v>849</v>
      </c>
      <c r="S1346" t="s">
        <v>71</v>
      </c>
    </row>
    <row r="1347" spans="1:19" x14ac:dyDescent="0.25">
      <c r="A1347" s="70" t="str">
        <f>extraction!$C$33</f>
        <v>250109S12_Mx_Batch_30_Tube_12</v>
      </c>
      <c r="B1347" s="70" t="str">
        <f>extraction!$D$33</f>
        <v>250109S12_Mx</v>
      </c>
      <c r="C1347" t="s">
        <v>744</v>
      </c>
      <c r="D1347" s="70" t="s">
        <v>91</v>
      </c>
      <c r="E1347" s="70" t="s">
        <v>77</v>
      </c>
      <c r="F1347" s="70" t="str">
        <f t="shared" si="34"/>
        <v>250109S12_Mx_d15N_2_Pro</v>
      </c>
      <c r="G1347" s="125" t="s">
        <v>893</v>
      </c>
      <c r="H1347" s="70">
        <v>2</v>
      </c>
      <c r="I1347" s="120">
        <v>17.27</v>
      </c>
      <c r="J1347" s="70" t="s">
        <v>76</v>
      </c>
      <c r="K1347" s="70" t="s">
        <v>736</v>
      </c>
      <c r="R1347" t="s">
        <v>849</v>
      </c>
      <c r="S1347" t="s">
        <v>71</v>
      </c>
    </row>
    <row r="1348" spans="1:19" x14ac:dyDescent="0.25">
      <c r="A1348" s="70" t="str">
        <f>extraction!$C$33</f>
        <v>250109S12_Mx_Batch_30_Tube_12</v>
      </c>
      <c r="B1348" s="70" t="str">
        <f>extraction!$D$33</f>
        <v>250109S12_Mx</v>
      </c>
      <c r="C1348" t="s">
        <v>745</v>
      </c>
      <c r="D1348" s="70" t="s">
        <v>92</v>
      </c>
      <c r="E1348" s="70" t="s">
        <v>77</v>
      </c>
      <c r="F1348" s="70" t="str">
        <f t="shared" si="34"/>
        <v>250109S12_Mx_d15N_2_Ser</v>
      </c>
      <c r="G1348" s="125" t="s">
        <v>893</v>
      </c>
      <c r="H1348" s="70">
        <v>2</v>
      </c>
      <c r="I1348" s="120">
        <v>8.5</v>
      </c>
      <c r="J1348" s="70" t="s">
        <v>76</v>
      </c>
      <c r="K1348" s="70" t="s">
        <v>736</v>
      </c>
      <c r="R1348" t="s">
        <v>849</v>
      </c>
      <c r="S1348" t="s">
        <v>71</v>
      </c>
    </row>
    <row r="1349" spans="1:19" x14ac:dyDescent="0.25">
      <c r="A1349" s="70" t="str">
        <f>extraction!$C$33</f>
        <v>250109S12_Mx_Batch_30_Tube_12</v>
      </c>
      <c r="B1349" s="70" t="str">
        <f>extraction!$D$33</f>
        <v>250109S12_Mx</v>
      </c>
      <c r="C1349" t="s">
        <v>746</v>
      </c>
      <c r="D1349" s="70" t="s">
        <v>93</v>
      </c>
      <c r="E1349" s="70" t="s">
        <v>77</v>
      </c>
      <c r="F1349" s="70" t="str">
        <f t="shared" si="34"/>
        <v>250109S12_Mx_d15N_2_Thr</v>
      </c>
      <c r="G1349" s="125" t="s">
        <v>893</v>
      </c>
      <c r="H1349" s="70">
        <v>2</v>
      </c>
      <c r="I1349" s="120">
        <v>1.95</v>
      </c>
      <c r="J1349" s="70" t="s">
        <v>76</v>
      </c>
      <c r="K1349" s="70" t="s">
        <v>736</v>
      </c>
      <c r="R1349" t="s">
        <v>849</v>
      </c>
      <c r="S1349" t="s">
        <v>71</v>
      </c>
    </row>
    <row r="1350" spans="1:19" x14ac:dyDescent="0.25">
      <c r="A1350" s="70" t="str">
        <f>extraction!$C$33</f>
        <v>250109S12_Mx_Batch_30_Tube_12</v>
      </c>
      <c r="B1350" s="70" t="str">
        <f>extraction!$D$33</f>
        <v>250109S12_Mx</v>
      </c>
      <c r="C1350" t="s">
        <v>747</v>
      </c>
      <c r="D1350" s="70" t="s">
        <v>94</v>
      </c>
      <c r="E1350" s="70" t="s">
        <v>77</v>
      </c>
      <c r="F1350" s="70" t="str">
        <f t="shared" si="34"/>
        <v>250109S12_Mx_d15N_2_Tyr</v>
      </c>
      <c r="G1350" s="125" t="s">
        <v>893</v>
      </c>
      <c r="H1350" s="70">
        <v>2</v>
      </c>
      <c r="I1350" s="120"/>
      <c r="J1350" s="70" t="s">
        <v>76</v>
      </c>
      <c r="K1350" s="70" t="s">
        <v>736</v>
      </c>
      <c r="R1350" t="s">
        <v>849</v>
      </c>
      <c r="S1350" t="s">
        <v>71</v>
      </c>
    </row>
    <row r="1351" spans="1:19" x14ac:dyDescent="0.25">
      <c r="A1351" s="70" t="str">
        <f>extraction!$C$33</f>
        <v>250109S12_Mx_Batch_30_Tube_12</v>
      </c>
      <c r="B1351" s="70" t="str">
        <f>extraction!$D$33</f>
        <v>250109S12_Mx</v>
      </c>
      <c r="C1351" t="s">
        <v>774</v>
      </c>
      <c r="D1351" s="70" t="s">
        <v>95</v>
      </c>
      <c r="E1351" s="70" t="s">
        <v>77</v>
      </c>
      <c r="F1351" s="70" t="str">
        <f t="shared" si="34"/>
        <v>250109S12_Mx_d15N_2_Val</v>
      </c>
      <c r="G1351" s="125" t="s">
        <v>893</v>
      </c>
      <c r="H1351" s="70">
        <v>2</v>
      </c>
      <c r="I1351" s="120"/>
      <c r="J1351" s="70" t="s">
        <v>76</v>
      </c>
      <c r="K1351" s="70" t="s">
        <v>736</v>
      </c>
      <c r="R1351" t="s">
        <v>849</v>
      </c>
      <c r="S1351" t="s">
        <v>71</v>
      </c>
    </row>
    <row r="1352" spans="1:19" x14ac:dyDescent="0.25">
      <c r="A1352" s="70" t="str">
        <f>extraction!$C$33</f>
        <v>250109S12_Mx_Batch_30_Tube_12</v>
      </c>
      <c r="B1352" s="70" t="str">
        <f>extraction!$D$33</f>
        <v>250109S12_Mx</v>
      </c>
      <c r="C1352" t="s">
        <v>734</v>
      </c>
      <c r="D1352" s="70" t="s">
        <v>84</v>
      </c>
      <c r="E1352" s="70" t="s">
        <v>78</v>
      </c>
      <c r="F1352" s="70" t="str">
        <f t="shared" si="34"/>
        <v>250109S12_Mx_area_2_Ala</v>
      </c>
      <c r="G1352" s="125" t="s">
        <v>893</v>
      </c>
      <c r="H1352" s="70">
        <v>2</v>
      </c>
      <c r="I1352" s="121">
        <v>9.8960000000000008</v>
      </c>
      <c r="K1352" s="70" t="s">
        <v>736</v>
      </c>
      <c r="R1352" t="s">
        <v>849</v>
      </c>
      <c r="S1352" t="s">
        <v>71</v>
      </c>
    </row>
    <row r="1353" spans="1:19" x14ac:dyDescent="0.25">
      <c r="A1353" s="70" t="str">
        <f>extraction!$C$33</f>
        <v>250109S12_Mx_Batch_30_Tube_12</v>
      </c>
      <c r="B1353" s="70" t="str">
        <f>extraction!$D$33</f>
        <v>250109S12_Mx</v>
      </c>
      <c r="C1353" t="s">
        <v>738</v>
      </c>
      <c r="D1353" s="70" t="s">
        <v>85</v>
      </c>
      <c r="E1353" s="70" t="s">
        <v>78</v>
      </c>
      <c r="F1353" s="70" t="str">
        <f t="shared" si="34"/>
        <v>250109S12_Mx_area_2_Asp</v>
      </c>
      <c r="G1353" s="125" t="s">
        <v>893</v>
      </c>
      <c r="H1353" s="70">
        <v>2</v>
      </c>
      <c r="I1353" s="120">
        <v>21.018000000000001</v>
      </c>
      <c r="K1353" s="70" t="s">
        <v>736</v>
      </c>
      <c r="R1353" t="s">
        <v>849</v>
      </c>
      <c r="S1353" t="s">
        <v>71</v>
      </c>
    </row>
    <row r="1354" spans="1:19" x14ac:dyDescent="0.25">
      <c r="A1354" s="70" t="str">
        <f>extraction!$C$33</f>
        <v>250109S12_Mx_Batch_30_Tube_12</v>
      </c>
      <c r="B1354" s="70" t="str">
        <f>extraction!$D$33</f>
        <v>250109S12_Mx</v>
      </c>
      <c r="C1354" t="s">
        <v>851</v>
      </c>
      <c r="D1354" s="70" t="s">
        <v>86</v>
      </c>
      <c r="E1354" s="70" t="s">
        <v>78</v>
      </c>
      <c r="F1354" s="70" t="str">
        <f t="shared" si="34"/>
        <v>250109S12_Mx_area_2_Glu</v>
      </c>
      <c r="G1354" s="125" t="s">
        <v>893</v>
      </c>
      <c r="H1354" s="70">
        <v>2</v>
      </c>
      <c r="I1354" s="120">
        <v>26.344999999999999</v>
      </c>
      <c r="K1354" s="70" t="s">
        <v>736</v>
      </c>
      <c r="R1354" t="s">
        <v>849</v>
      </c>
      <c r="S1354" t="s">
        <v>71</v>
      </c>
    </row>
    <row r="1355" spans="1:19" x14ac:dyDescent="0.25">
      <c r="A1355" s="70" t="str">
        <f>extraction!$C$33</f>
        <v>250109S12_Mx_Batch_30_Tube_12</v>
      </c>
      <c r="B1355" s="70" t="str">
        <f>extraction!$D$33</f>
        <v>250109S12_Mx</v>
      </c>
      <c r="C1355" s="127" t="s">
        <v>155</v>
      </c>
      <c r="D1355" s="70" t="s">
        <v>87</v>
      </c>
      <c r="E1355" s="70" t="s">
        <v>78</v>
      </c>
      <c r="F1355" s="70" t="str">
        <f t="shared" si="34"/>
        <v>250109S12_Mx_area_2_Gly</v>
      </c>
      <c r="G1355" s="125" t="s">
        <v>893</v>
      </c>
      <c r="H1355" s="70">
        <v>2</v>
      </c>
      <c r="I1355" s="120">
        <v>18.283000000000001</v>
      </c>
      <c r="K1355" s="70" t="s">
        <v>736</v>
      </c>
      <c r="R1355" t="s">
        <v>849</v>
      </c>
      <c r="S1355" t="s">
        <v>71</v>
      </c>
    </row>
    <row r="1356" spans="1:19" x14ac:dyDescent="0.25">
      <c r="A1356" s="70" t="str">
        <f>extraction!$C$33</f>
        <v>250109S12_Mx_Batch_30_Tube_12</v>
      </c>
      <c r="B1356" s="70" t="str">
        <f>extraction!$D$33</f>
        <v>250109S12_Mx</v>
      </c>
      <c r="C1356" t="s">
        <v>739</v>
      </c>
      <c r="D1356" s="70" t="s">
        <v>850</v>
      </c>
      <c r="E1356" s="70" t="s">
        <v>78</v>
      </c>
      <c r="F1356" s="70" t="str">
        <f t="shared" si="34"/>
        <v>250109S12_Mx_area_2_Ile</v>
      </c>
      <c r="G1356" s="125" t="s">
        <v>893</v>
      </c>
      <c r="H1356" s="70">
        <v>2</v>
      </c>
      <c r="I1356" s="120">
        <v>4.29</v>
      </c>
      <c r="K1356" s="70" t="s">
        <v>736</v>
      </c>
      <c r="R1356" t="s">
        <v>849</v>
      </c>
      <c r="S1356" t="s">
        <v>71</v>
      </c>
    </row>
    <row r="1357" spans="1:19" x14ac:dyDescent="0.25">
      <c r="A1357" s="70" t="str">
        <f>extraction!$C$33</f>
        <v>250109S12_Mx_Batch_30_Tube_12</v>
      </c>
      <c r="B1357" s="70" t="str">
        <f>extraction!$D$33</f>
        <v>250109S12_Mx</v>
      </c>
      <c r="C1357" t="s">
        <v>740</v>
      </c>
      <c r="D1357" s="70" t="s">
        <v>88</v>
      </c>
      <c r="E1357" s="70" t="s">
        <v>78</v>
      </c>
      <c r="F1357" s="70" t="str">
        <f t="shared" si="34"/>
        <v>250109S12_Mx_area_2_Leu</v>
      </c>
      <c r="G1357" s="125" t="s">
        <v>893</v>
      </c>
      <c r="H1357" s="70">
        <v>2</v>
      </c>
      <c r="I1357" s="120">
        <v>13.08</v>
      </c>
      <c r="K1357" s="70" t="s">
        <v>736</v>
      </c>
      <c r="R1357" t="s">
        <v>849</v>
      </c>
      <c r="S1357" t="s">
        <v>71</v>
      </c>
    </row>
    <row r="1358" spans="1:19" x14ac:dyDescent="0.25">
      <c r="A1358" s="70" t="str">
        <f>extraction!$C$33</f>
        <v>250109S12_Mx_Batch_30_Tube_12</v>
      </c>
      <c r="B1358" s="70" t="str">
        <f>extraction!$D$33</f>
        <v>250109S12_Mx</v>
      </c>
      <c r="C1358" t="s">
        <v>741</v>
      </c>
      <c r="D1358" s="70" t="s">
        <v>89</v>
      </c>
      <c r="E1358" s="70" t="s">
        <v>78</v>
      </c>
      <c r="F1358" s="70" t="str">
        <f t="shared" si="34"/>
        <v>250109S12_Mx_area_2_Lys</v>
      </c>
      <c r="G1358" s="125" t="s">
        <v>893</v>
      </c>
      <c r="H1358" s="70">
        <v>2</v>
      </c>
      <c r="I1358" s="120">
        <v>17.422000000000001</v>
      </c>
      <c r="K1358" s="70" t="s">
        <v>736</v>
      </c>
      <c r="R1358" t="s">
        <v>849</v>
      </c>
      <c r="S1358" t="s">
        <v>71</v>
      </c>
    </row>
    <row r="1359" spans="1:19" x14ac:dyDescent="0.25">
      <c r="A1359" s="70" t="str">
        <f>extraction!$C$33</f>
        <v>250109S12_Mx_Batch_30_Tube_12</v>
      </c>
      <c r="B1359" s="70" t="str">
        <f>extraction!$D$33</f>
        <v>250109S12_Mx</v>
      </c>
      <c r="C1359" t="s">
        <v>742</v>
      </c>
      <c r="D1359" s="70" t="s">
        <v>852</v>
      </c>
      <c r="E1359" s="70" t="s">
        <v>78</v>
      </c>
      <c r="F1359" s="70" t="str">
        <f t="shared" si="34"/>
        <v>250109S12_Mx_area_2_NLeu</v>
      </c>
      <c r="G1359" s="125" t="s">
        <v>893</v>
      </c>
      <c r="H1359" s="70">
        <v>2</v>
      </c>
      <c r="I1359" s="120">
        <v>58.104999999999997</v>
      </c>
      <c r="K1359" s="70" t="s">
        <v>736</v>
      </c>
      <c r="R1359" t="s">
        <v>849</v>
      </c>
      <c r="S1359" t="s">
        <v>71</v>
      </c>
    </row>
    <row r="1360" spans="1:19" x14ac:dyDescent="0.25">
      <c r="A1360" s="70" t="str">
        <f>extraction!$C$33</f>
        <v>250109S12_Mx_Batch_30_Tube_12</v>
      </c>
      <c r="B1360" s="70" t="str">
        <f>extraction!$D$33</f>
        <v>250109S12_Mx</v>
      </c>
      <c r="C1360" t="s">
        <v>743</v>
      </c>
      <c r="D1360" s="70" t="s">
        <v>90</v>
      </c>
      <c r="E1360" s="70" t="s">
        <v>78</v>
      </c>
      <c r="F1360" s="70" t="str">
        <f t="shared" si="34"/>
        <v>250109S12_Mx_area_2_Phe</v>
      </c>
      <c r="G1360" s="125" t="s">
        <v>893</v>
      </c>
      <c r="H1360" s="70">
        <v>2</v>
      </c>
      <c r="I1360" s="120">
        <v>6.19</v>
      </c>
      <c r="K1360" s="70" t="s">
        <v>736</v>
      </c>
      <c r="R1360" t="s">
        <v>849</v>
      </c>
      <c r="S1360" t="s">
        <v>71</v>
      </c>
    </row>
    <row r="1361" spans="1:19" x14ac:dyDescent="0.25">
      <c r="A1361" s="70" t="str">
        <f>extraction!$C$33</f>
        <v>250109S12_Mx_Batch_30_Tube_12</v>
      </c>
      <c r="B1361" s="70" t="str">
        <f>extraction!$D$33</f>
        <v>250109S12_Mx</v>
      </c>
      <c r="C1361" t="s">
        <v>744</v>
      </c>
      <c r="D1361" s="70" t="s">
        <v>91</v>
      </c>
      <c r="E1361" s="70" t="s">
        <v>78</v>
      </c>
      <c r="F1361" s="70" t="str">
        <f t="shared" si="34"/>
        <v>250109S12_Mx_area_2_Pro</v>
      </c>
      <c r="G1361" s="125" t="s">
        <v>893</v>
      </c>
      <c r="H1361" s="70">
        <v>2</v>
      </c>
      <c r="I1361" s="120">
        <v>13.327999999999999</v>
      </c>
      <c r="K1361" s="70" t="s">
        <v>736</v>
      </c>
      <c r="R1361" t="s">
        <v>849</v>
      </c>
      <c r="S1361" t="s">
        <v>71</v>
      </c>
    </row>
    <row r="1362" spans="1:19" x14ac:dyDescent="0.25">
      <c r="A1362" s="70" t="str">
        <f>extraction!$C$33</f>
        <v>250109S12_Mx_Batch_30_Tube_12</v>
      </c>
      <c r="B1362" s="70" t="str">
        <f>extraction!$D$33</f>
        <v>250109S12_Mx</v>
      </c>
      <c r="C1362" t="s">
        <v>745</v>
      </c>
      <c r="D1362" s="70" t="s">
        <v>92</v>
      </c>
      <c r="E1362" s="70" t="s">
        <v>78</v>
      </c>
      <c r="F1362" s="70" t="str">
        <f t="shared" si="34"/>
        <v>250109S12_Mx_area_2_Ser</v>
      </c>
      <c r="G1362" s="125" t="s">
        <v>893</v>
      </c>
      <c r="H1362" s="70">
        <v>2</v>
      </c>
      <c r="I1362" s="120">
        <v>4.7439999999999998</v>
      </c>
      <c r="K1362" s="70" t="s">
        <v>736</v>
      </c>
      <c r="R1362" t="s">
        <v>849</v>
      </c>
      <c r="S1362" t="s">
        <v>71</v>
      </c>
    </row>
    <row r="1363" spans="1:19" x14ac:dyDescent="0.25">
      <c r="A1363" s="70" t="str">
        <f>extraction!$C$33</f>
        <v>250109S12_Mx_Batch_30_Tube_12</v>
      </c>
      <c r="B1363" s="70" t="str">
        <f>extraction!$D$33</f>
        <v>250109S12_Mx</v>
      </c>
      <c r="C1363" t="s">
        <v>746</v>
      </c>
      <c r="D1363" s="70" t="s">
        <v>93</v>
      </c>
      <c r="E1363" s="70" t="s">
        <v>78</v>
      </c>
      <c r="F1363" s="70" t="str">
        <f t="shared" si="34"/>
        <v>250109S12_Mx_area_2_Thr</v>
      </c>
      <c r="G1363" s="125" t="s">
        <v>893</v>
      </c>
      <c r="H1363" s="70">
        <v>2</v>
      </c>
      <c r="I1363" s="120">
        <v>7.0730000000000004</v>
      </c>
      <c r="K1363" s="70" t="s">
        <v>736</v>
      </c>
      <c r="R1363" t="s">
        <v>849</v>
      </c>
      <c r="S1363" t="s">
        <v>71</v>
      </c>
    </row>
    <row r="1364" spans="1:19" x14ac:dyDescent="0.25">
      <c r="A1364" s="70" t="str">
        <f>extraction!$C$33</f>
        <v>250109S12_Mx_Batch_30_Tube_12</v>
      </c>
      <c r="B1364" s="70" t="str">
        <f>extraction!$D$33</f>
        <v>250109S12_Mx</v>
      </c>
      <c r="C1364" t="s">
        <v>747</v>
      </c>
      <c r="D1364" s="70" t="s">
        <v>94</v>
      </c>
      <c r="E1364" s="70" t="s">
        <v>78</v>
      </c>
      <c r="F1364" s="70" t="str">
        <f t="shared" si="34"/>
        <v>250109S12_Mx_area_2_Tyr</v>
      </c>
      <c r="G1364" s="125" t="s">
        <v>893</v>
      </c>
      <c r="H1364" s="70">
        <v>2</v>
      </c>
      <c r="I1364" s="120"/>
      <c r="K1364" s="70" t="s">
        <v>736</v>
      </c>
      <c r="R1364" t="s">
        <v>849</v>
      </c>
      <c r="S1364" t="s">
        <v>71</v>
      </c>
    </row>
    <row r="1365" spans="1:19" x14ac:dyDescent="0.25">
      <c r="A1365" s="70" t="str">
        <f>extraction!$C$33</f>
        <v>250109S12_Mx_Batch_30_Tube_12</v>
      </c>
      <c r="B1365" s="70" t="str">
        <f>extraction!$D$33</f>
        <v>250109S12_Mx</v>
      </c>
      <c r="C1365" t="s">
        <v>774</v>
      </c>
      <c r="D1365" s="70" t="s">
        <v>95</v>
      </c>
      <c r="E1365" s="70" t="s">
        <v>78</v>
      </c>
      <c r="F1365" s="70" t="str">
        <f t="shared" si="34"/>
        <v>250109S12_Mx_area_2_Val</v>
      </c>
      <c r="G1365" s="125" t="s">
        <v>893</v>
      </c>
      <c r="H1365" s="70">
        <v>2</v>
      </c>
      <c r="I1365" s="120">
        <v>6.9790000000000001</v>
      </c>
      <c r="K1365" s="70" t="s">
        <v>736</v>
      </c>
      <c r="R1365" t="s">
        <v>849</v>
      </c>
      <c r="S1365" t="s">
        <v>71</v>
      </c>
    </row>
    <row r="1366" spans="1:19" x14ac:dyDescent="0.25">
      <c r="G1366" s="131"/>
    </row>
    <row r="1367" spans="1:19" x14ac:dyDescent="0.25">
      <c r="A1367" s="70" t="str">
        <f>extraction!$C$35</f>
        <v>250128S08_Mx_Batch_31_Tube_08</v>
      </c>
      <c r="B1367" s="70" t="str">
        <f>extraction!$D$35</f>
        <v>250128S08_Mx</v>
      </c>
      <c r="C1367" t="s">
        <v>734</v>
      </c>
      <c r="D1367" s="70" t="s">
        <v>84</v>
      </c>
      <c r="E1367" s="70" t="s">
        <v>77</v>
      </c>
      <c r="F1367" s="70" t="str">
        <f t="shared" ref="F1367:F1394" si="35">B1367&amp;"_"&amp;LEFT(E1367,4)&amp;"_"&amp;H1367&amp;"_"&amp;D1367</f>
        <v>250128S08_Mx_d15N_1_Ala</v>
      </c>
      <c r="G1367" s="70" t="s">
        <v>894</v>
      </c>
      <c r="H1367" s="70">
        <v>1</v>
      </c>
      <c r="I1367" s="122">
        <v>19.38</v>
      </c>
      <c r="J1367" s="70" t="s">
        <v>76</v>
      </c>
      <c r="K1367" s="70" t="s">
        <v>736</v>
      </c>
      <c r="R1367" t="s">
        <v>849</v>
      </c>
      <c r="S1367" t="s">
        <v>71</v>
      </c>
    </row>
    <row r="1368" spans="1:19" x14ac:dyDescent="0.25">
      <c r="A1368" s="70" t="str">
        <f>extraction!$C$35</f>
        <v>250128S08_Mx_Batch_31_Tube_08</v>
      </c>
      <c r="B1368" s="70" t="str">
        <f>extraction!$D$35</f>
        <v>250128S08_Mx</v>
      </c>
      <c r="C1368" t="s">
        <v>738</v>
      </c>
      <c r="D1368" s="70" t="s">
        <v>85</v>
      </c>
      <c r="E1368" s="70" t="s">
        <v>77</v>
      </c>
      <c r="F1368" s="70" t="str">
        <f t="shared" si="35"/>
        <v>250128S08_Mx_d15N_1_Asp</v>
      </c>
      <c r="G1368" s="70" t="s">
        <v>894</v>
      </c>
      <c r="H1368" s="70">
        <v>1</v>
      </c>
      <c r="I1368" s="122">
        <v>15.62</v>
      </c>
      <c r="J1368" s="70" t="s">
        <v>76</v>
      </c>
      <c r="K1368" s="70" t="s">
        <v>736</v>
      </c>
      <c r="R1368" t="s">
        <v>849</v>
      </c>
      <c r="S1368" t="s">
        <v>71</v>
      </c>
    </row>
    <row r="1369" spans="1:19" x14ac:dyDescent="0.25">
      <c r="A1369" s="70" t="str">
        <f>extraction!$C$35</f>
        <v>250128S08_Mx_Batch_31_Tube_08</v>
      </c>
      <c r="B1369" s="70" t="str">
        <f>extraction!$D$35</f>
        <v>250128S08_Mx</v>
      </c>
      <c r="C1369" t="s">
        <v>851</v>
      </c>
      <c r="D1369" s="70" t="s">
        <v>86</v>
      </c>
      <c r="E1369" s="70" t="s">
        <v>77</v>
      </c>
      <c r="F1369" s="70" t="str">
        <f t="shared" si="35"/>
        <v>250128S08_Mx_d15N_1_Glu</v>
      </c>
      <c r="G1369" s="70" t="s">
        <v>894</v>
      </c>
      <c r="H1369" s="70">
        <v>1</v>
      </c>
      <c r="I1369" s="122">
        <v>19.16</v>
      </c>
      <c r="J1369" s="70" t="s">
        <v>76</v>
      </c>
      <c r="K1369" s="70" t="s">
        <v>736</v>
      </c>
      <c r="R1369" t="s">
        <v>849</v>
      </c>
      <c r="S1369" t="s">
        <v>71</v>
      </c>
    </row>
    <row r="1370" spans="1:19" x14ac:dyDescent="0.25">
      <c r="A1370" s="70" t="str">
        <f>extraction!$C$35</f>
        <v>250128S08_Mx_Batch_31_Tube_08</v>
      </c>
      <c r="B1370" s="70" t="str">
        <f>extraction!$D$35</f>
        <v>250128S08_Mx</v>
      </c>
      <c r="C1370" s="127" t="s">
        <v>155</v>
      </c>
      <c r="D1370" s="70" t="s">
        <v>87</v>
      </c>
      <c r="E1370" s="70" t="s">
        <v>77</v>
      </c>
      <c r="F1370" s="70" t="str">
        <f t="shared" si="35"/>
        <v>250128S08_Mx_d15N_1_Gly</v>
      </c>
      <c r="G1370" s="70" t="s">
        <v>894</v>
      </c>
      <c r="H1370" s="70">
        <v>1</v>
      </c>
      <c r="I1370" s="122">
        <v>11.47</v>
      </c>
      <c r="J1370" s="70" t="s">
        <v>76</v>
      </c>
      <c r="K1370" s="70" t="s">
        <v>736</v>
      </c>
      <c r="R1370" t="s">
        <v>849</v>
      </c>
      <c r="S1370" t="s">
        <v>71</v>
      </c>
    </row>
    <row r="1371" spans="1:19" x14ac:dyDescent="0.25">
      <c r="A1371" s="70" t="str">
        <f>extraction!$C$35</f>
        <v>250128S08_Mx_Batch_31_Tube_08</v>
      </c>
      <c r="B1371" s="70" t="str">
        <f>extraction!$D$35</f>
        <v>250128S08_Mx</v>
      </c>
      <c r="C1371" t="s">
        <v>739</v>
      </c>
      <c r="D1371" s="70" t="s">
        <v>850</v>
      </c>
      <c r="E1371" s="70" t="s">
        <v>77</v>
      </c>
      <c r="F1371" s="70" t="str">
        <f t="shared" si="35"/>
        <v>250128S08_Mx_d15N_1_Ile</v>
      </c>
      <c r="G1371" s="70" t="s">
        <v>894</v>
      </c>
      <c r="H1371" s="70">
        <v>1</v>
      </c>
      <c r="I1371" s="122">
        <v>15.24</v>
      </c>
      <c r="J1371" s="70" t="s">
        <v>76</v>
      </c>
      <c r="K1371" s="70" t="s">
        <v>736</v>
      </c>
      <c r="R1371" t="s">
        <v>849</v>
      </c>
      <c r="S1371" t="s">
        <v>71</v>
      </c>
    </row>
    <row r="1372" spans="1:19" x14ac:dyDescent="0.25">
      <c r="A1372" s="70" t="str">
        <f>extraction!$C$35</f>
        <v>250128S08_Mx_Batch_31_Tube_08</v>
      </c>
      <c r="B1372" s="70" t="str">
        <f>extraction!$D$35</f>
        <v>250128S08_Mx</v>
      </c>
      <c r="C1372" t="s">
        <v>740</v>
      </c>
      <c r="D1372" s="70" t="s">
        <v>88</v>
      </c>
      <c r="E1372" s="70" t="s">
        <v>77</v>
      </c>
      <c r="F1372" s="70" t="str">
        <f t="shared" si="35"/>
        <v>250128S08_Mx_d15N_1_Leu</v>
      </c>
      <c r="G1372" s="70" t="s">
        <v>894</v>
      </c>
      <c r="H1372" s="70">
        <v>1</v>
      </c>
      <c r="I1372" s="122">
        <v>14.63</v>
      </c>
      <c r="J1372" s="70" t="s">
        <v>76</v>
      </c>
      <c r="K1372" s="70" t="s">
        <v>736</v>
      </c>
      <c r="R1372" t="s">
        <v>849</v>
      </c>
      <c r="S1372" t="s">
        <v>71</v>
      </c>
    </row>
    <row r="1373" spans="1:19" x14ac:dyDescent="0.25">
      <c r="A1373" s="70" t="str">
        <f>extraction!$C$35</f>
        <v>250128S08_Mx_Batch_31_Tube_08</v>
      </c>
      <c r="B1373" s="70" t="str">
        <f>extraction!$D$35</f>
        <v>250128S08_Mx</v>
      </c>
      <c r="C1373" t="s">
        <v>741</v>
      </c>
      <c r="D1373" s="70" t="s">
        <v>89</v>
      </c>
      <c r="E1373" s="70" t="s">
        <v>77</v>
      </c>
      <c r="F1373" s="70" t="str">
        <f t="shared" si="35"/>
        <v>250128S08_Mx_d15N_1_Lys</v>
      </c>
      <c r="G1373" s="70" t="s">
        <v>894</v>
      </c>
      <c r="H1373" s="70">
        <v>1</v>
      </c>
      <c r="I1373" s="122">
        <v>8.69</v>
      </c>
      <c r="J1373" s="70" t="s">
        <v>76</v>
      </c>
      <c r="K1373" s="70" t="s">
        <v>736</v>
      </c>
      <c r="R1373" t="s">
        <v>849</v>
      </c>
      <c r="S1373" t="s">
        <v>71</v>
      </c>
    </row>
    <row r="1374" spans="1:19" x14ac:dyDescent="0.25">
      <c r="A1374" s="70" t="str">
        <f>extraction!$C$35</f>
        <v>250128S08_Mx_Batch_31_Tube_08</v>
      </c>
      <c r="B1374" s="70" t="str">
        <f>extraction!$D$35</f>
        <v>250128S08_Mx</v>
      </c>
      <c r="C1374" t="s">
        <v>742</v>
      </c>
      <c r="D1374" s="70" t="s">
        <v>852</v>
      </c>
      <c r="E1374" s="70" t="s">
        <v>77</v>
      </c>
      <c r="F1374" s="70" t="str">
        <f t="shared" si="35"/>
        <v>250128S08_Mx_d15N_1_NLeu</v>
      </c>
      <c r="G1374" s="70" t="s">
        <v>894</v>
      </c>
      <c r="H1374" s="70">
        <v>1</v>
      </c>
      <c r="I1374" s="122">
        <v>-0.66</v>
      </c>
      <c r="J1374" s="70" t="s">
        <v>76</v>
      </c>
      <c r="K1374" s="70" t="s">
        <v>736</v>
      </c>
      <c r="R1374" t="s">
        <v>849</v>
      </c>
      <c r="S1374" t="s">
        <v>71</v>
      </c>
    </row>
    <row r="1375" spans="1:19" x14ac:dyDescent="0.25">
      <c r="A1375" s="70" t="str">
        <f>extraction!$C$35</f>
        <v>250128S08_Mx_Batch_31_Tube_08</v>
      </c>
      <c r="B1375" s="70" t="str">
        <f>extraction!$D$35</f>
        <v>250128S08_Mx</v>
      </c>
      <c r="C1375" t="s">
        <v>743</v>
      </c>
      <c r="D1375" s="70" t="s">
        <v>90</v>
      </c>
      <c r="E1375" s="70" t="s">
        <v>77</v>
      </c>
      <c r="F1375" s="70" t="str">
        <f t="shared" si="35"/>
        <v>250128S08_Mx_d15N_1_Phe</v>
      </c>
      <c r="G1375" s="70" t="s">
        <v>894</v>
      </c>
      <c r="H1375" s="70">
        <v>1</v>
      </c>
      <c r="I1375" s="122">
        <v>9.0500000000000007</v>
      </c>
      <c r="J1375" s="70" t="s">
        <v>76</v>
      </c>
      <c r="K1375" s="70" t="s">
        <v>736</v>
      </c>
      <c r="R1375" t="s">
        <v>849</v>
      </c>
      <c r="S1375" t="s">
        <v>71</v>
      </c>
    </row>
    <row r="1376" spans="1:19" x14ac:dyDescent="0.25">
      <c r="A1376" s="70" t="str">
        <f>extraction!$C$35</f>
        <v>250128S08_Mx_Batch_31_Tube_08</v>
      </c>
      <c r="B1376" s="70" t="str">
        <f>extraction!$D$35</f>
        <v>250128S08_Mx</v>
      </c>
      <c r="C1376" t="s">
        <v>744</v>
      </c>
      <c r="D1376" s="70" t="s">
        <v>91</v>
      </c>
      <c r="E1376" s="70" t="s">
        <v>77</v>
      </c>
      <c r="F1376" s="70" t="str">
        <f t="shared" si="35"/>
        <v>250128S08_Mx_d15N_1_Pro</v>
      </c>
      <c r="G1376" s="70" t="s">
        <v>894</v>
      </c>
      <c r="H1376" s="70">
        <v>1</v>
      </c>
      <c r="I1376" s="122">
        <v>16.600000000000001</v>
      </c>
      <c r="J1376" s="70" t="s">
        <v>76</v>
      </c>
      <c r="K1376" s="70" t="s">
        <v>736</v>
      </c>
      <c r="R1376" t="s">
        <v>849</v>
      </c>
      <c r="S1376" t="s">
        <v>71</v>
      </c>
    </row>
    <row r="1377" spans="1:19" x14ac:dyDescent="0.25">
      <c r="A1377" s="70" t="str">
        <f>extraction!$C$35</f>
        <v>250128S08_Mx_Batch_31_Tube_08</v>
      </c>
      <c r="B1377" s="70" t="str">
        <f>extraction!$D$35</f>
        <v>250128S08_Mx</v>
      </c>
      <c r="C1377" t="s">
        <v>745</v>
      </c>
      <c r="D1377" s="70" t="s">
        <v>92</v>
      </c>
      <c r="E1377" s="70" t="s">
        <v>77</v>
      </c>
      <c r="F1377" s="70" t="str">
        <f t="shared" si="35"/>
        <v>250128S08_Mx_d15N_1_Ser</v>
      </c>
      <c r="G1377" s="70" t="s">
        <v>894</v>
      </c>
      <c r="H1377" s="70">
        <v>1</v>
      </c>
      <c r="I1377" s="122">
        <v>9.9700000000000006</v>
      </c>
      <c r="J1377" s="70" t="s">
        <v>76</v>
      </c>
      <c r="K1377" s="70" t="s">
        <v>736</v>
      </c>
      <c r="R1377" t="s">
        <v>849</v>
      </c>
      <c r="S1377" t="s">
        <v>71</v>
      </c>
    </row>
    <row r="1378" spans="1:19" x14ac:dyDescent="0.25">
      <c r="A1378" s="70" t="str">
        <f>extraction!$C$35</f>
        <v>250128S08_Mx_Batch_31_Tube_08</v>
      </c>
      <c r="B1378" s="70" t="str">
        <f>extraction!$D$35</f>
        <v>250128S08_Mx</v>
      </c>
      <c r="C1378" t="s">
        <v>746</v>
      </c>
      <c r="D1378" s="70" t="s">
        <v>93</v>
      </c>
      <c r="E1378" s="70" t="s">
        <v>77</v>
      </c>
      <c r="F1378" s="70" t="str">
        <f t="shared" si="35"/>
        <v>250128S08_Mx_d15N_1_Thr</v>
      </c>
      <c r="G1378" s="70" t="s">
        <v>894</v>
      </c>
      <c r="H1378" s="70">
        <v>1</v>
      </c>
      <c r="I1378" s="122">
        <v>0.21</v>
      </c>
      <c r="J1378" s="70" t="s">
        <v>76</v>
      </c>
      <c r="K1378" s="70" t="s">
        <v>736</v>
      </c>
      <c r="R1378" t="s">
        <v>849</v>
      </c>
      <c r="S1378" t="s">
        <v>71</v>
      </c>
    </row>
    <row r="1379" spans="1:19" x14ac:dyDescent="0.25">
      <c r="A1379" s="70" t="str">
        <f>extraction!$C$35</f>
        <v>250128S08_Mx_Batch_31_Tube_08</v>
      </c>
      <c r="B1379" s="70" t="str">
        <f>extraction!$D$35</f>
        <v>250128S08_Mx</v>
      </c>
      <c r="C1379" t="s">
        <v>747</v>
      </c>
      <c r="D1379" s="70" t="s">
        <v>94</v>
      </c>
      <c r="E1379" s="70" t="s">
        <v>77</v>
      </c>
      <c r="F1379" s="70" t="str">
        <f t="shared" si="35"/>
        <v>250128S08_Mx_d15N_1_Tyr</v>
      </c>
      <c r="G1379" s="70" t="s">
        <v>894</v>
      </c>
      <c r="H1379" s="70">
        <v>1</v>
      </c>
      <c r="I1379" s="122"/>
      <c r="J1379" s="70" t="s">
        <v>76</v>
      </c>
      <c r="K1379" s="70" t="s">
        <v>736</v>
      </c>
      <c r="R1379" t="s">
        <v>849</v>
      </c>
      <c r="S1379" t="s">
        <v>71</v>
      </c>
    </row>
    <row r="1380" spans="1:19" x14ac:dyDescent="0.25">
      <c r="A1380" s="70" t="str">
        <f>extraction!$C$35</f>
        <v>250128S08_Mx_Batch_31_Tube_08</v>
      </c>
      <c r="B1380" s="70" t="str">
        <f>extraction!$D$35</f>
        <v>250128S08_Mx</v>
      </c>
      <c r="C1380" t="s">
        <v>774</v>
      </c>
      <c r="D1380" s="70" t="s">
        <v>95</v>
      </c>
      <c r="E1380" s="70" t="s">
        <v>77</v>
      </c>
      <c r="F1380" s="70" t="str">
        <f t="shared" si="35"/>
        <v>250128S08_Mx_d15N_1_Val</v>
      </c>
      <c r="G1380" s="70" t="s">
        <v>894</v>
      </c>
      <c r="H1380" s="70">
        <v>1</v>
      </c>
      <c r="I1380" s="122"/>
      <c r="J1380" s="70" t="s">
        <v>76</v>
      </c>
      <c r="K1380" s="70" t="s">
        <v>736</v>
      </c>
      <c r="R1380" t="s">
        <v>849</v>
      </c>
      <c r="S1380" t="s">
        <v>71</v>
      </c>
    </row>
    <row r="1381" spans="1:19" x14ac:dyDescent="0.25">
      <c r="A1381" s="70" t="str">
        <f>extraction!$C$35</f>
        <v>250128S08_Mx_Batch_31_Tube_08</v>
      </c>
      <c r="B1381" s="70" t="str">
        <f>extraction!$D$35</f>
        <v>250128S08_Mx</v>
      </c>
      <c r="C1381" t="s">
        <v>734</v>
      </c>
      <c r="D1381" s="70" t="s">
        <v>84</v>
      </c>
      <c r="E1381" s="70" t="s">
        <v>78</v>
      </c>
      <c r="F1381" s="70" t="str">
        <f t="shared" si="35"/>
        <v>250128S08_Mx_area_1_Ala</v>
      </c>
      <c r="G1381" s="70" t="s">
        <v>894</v>
      </c>
      <c r="H1381" s="70">
        <v>1</v>
      </c>
      <c r="I1381" s="122">
        <v>2.71</v>
      </c>
      <c r="K1381" s="70" t="s">
        <v>736</v>
      </c>
      <c r="R1381" t="s">
        <v>849</v>
      </c>
      <c r="S1381" t="s">
        <v>71</v>
      </c>
    </row>
    <row r="1382" spans="1:19" x14ac:dyDescent="0.25">
      <c r="A1382" s="70" t="str">
        <f>extraction!$C$35</f>
        <v>250128S08_Mx_Batch_31_Tube_08</v>
      </c>
      <c r="B1382" s="70" t="str">
        <f>extraction!$D$35</f>
        <v>250128S08_Mx</v>
      </c>
      <c r="C1382" t="s">
        <v>738</v>
      </c>
      <c r="D1382" s="70" t="s">
        <v>85</v>
      </c>
      <c r="E1382" s="70" t="s">
        <v>78</v>
      </c>
      <c r="F1382" s="70" t="str">
        <f t="shared" si="35"/>
        <v>250128S08_Mx_area_1_Asp</v>
      </c>
      <c r="G1382" s="70" t="s">
        <v>894</v>
      </c>
      <c r="H1382" s="70">
        <v>1</v>
      </c>
      <c r="I1382" s="122">
        <v>5.43</v>
      </c>
      <c r="K1382" s="70" t="s">
        <v>736</v>
      </c>
      <c r="R1382" t="s">
        <v>849</v>
      </c>
      <c r="S1382" t="s">
        <v>71</v>
      </c>
    </row>
    <row r="1383" spans="1:19" x14ac:dyDescent="0.25">
      <c r="A1383" s="70" t="str">
        <f>extraction!$C$35</f>
        <v>250128S08_Mx_Batch_31_Tube_08</v>
      </c>
      <c r="B1383" s="70" t="str">
        <f>extraction!$D$35</f>
        <v>250128S08_Mx</v>
      </c>
      <c r="C1383" t="s">
        <v>851</v>
      </c>
      <c r="D1383" s="70" t="s">
        <v>86</v>
      </c>
      <c r="E1383" s="70" t="s">
        <v>78</v>
      </c>
      <c r="F1383" s="70" t="str">
        <f t="shared" si="35"/>
        <v>250128S08_Mx_area_1_Glu</v>
      </c>
      <c r="G1383" s="70" t="s">
        <v>894</v>
      </c>
      <c r="H1383" s="70">
        <v>1</v>
      </c>
      <c r="I1383" s="122">
        <v>5.5</v>
      </c>
      <c r="K1383" s="70" t="s">
        <v>736</v>
      </c>
      <c r="R1383" t="s">
        <v>849</v>
      </c>
      <c r="S1383" t="s">
        <v>71</v>
      </c>
    </row>
    <row r="1384" spans="1:19" x14ac:dyDescent="0.25">
      <c r="A1384" s="70" t="str">
        <f>extraction!$C$35</f>
        <v>250128S08_Mx_Batch_31_Tube_08</v>
      </c>
      <c r="B1384" s="70" t="str">
        <f>extraction!$D$35</f>
        <v>250128S08_Mx</v>
      </c>
      <c r="C1384" s="127" t="s">
        <v>155</v>
      </c>
      <c r="D1384" s="70" t="s">
        <v>87</v>
      </c>
      <c r="E1384" s="70" t="s">
        <v>78</v>
      </c>
      <c r="F1384" s="70" t="str">
        <f t="shared" si="35"/>
        <v>250128S08_Mx_area_1_Gly</v>
      </c>
      <c r="G1384" s="70" t="s">
        <v>894</v>
      </c>
      <c r="H1384" s="70">
        <v>1</v>
      </c>
      <c r="I1384" s="122">
        <v>4.42</v>
      </c>
      <c r="K1384" s="70" t="s">
        <v>736</v>
      </c>
      <c r="R1384" t="s">
        <v>849</v>
      </c>
      <c r="S1384" t="s">
        <v>71</v>
      </c>
    </row>
    <row r="1385" spans="1:19" x14ac:dyDescent="0.25">
      <c r="A1385" s="70" t="str">
        <f>extraction!$C$35</f>
        <v>250128S08_Mx_Batch_31_Tube_08</v>
      </c>
      <c r="B1385" s="70" t="str">
        <f>extraction!$D$35</f>
        <v>250128S08_Mx</v>
      </c>
      <c r="C1385" t="s">
        <v>739</v>
      </c>
      <c r="D1385" s="70" t="s">
        <v>850</v>
      </c>
      <c r="E1385" s="70" t="s">
        <v>78</v>
      </c>
      <c r="F1385" s="70" t="str">
        <f t="shared" si="35"/>
        <v>250128S08_Mx_area_1_Ile</v>
      </c>
      <c r="G1385" s="70" t="s">
        <v>894</v>
      </c>
      <c r="H1385" s="70">
        <v>1</v>
      </c>
      <c r="I1385" s="122">
        <v>1.05</v>
      </c>
      <c r="K1385" s="70" t="s">
        <v>736</v>
      </c>
      <c r="R1385" t="s">
        <v>849</v>
      </c>
      <c r="S1385" t="s">
        <v>71</v>
      </c>
    </row>
    <row r="1386" spans="1:19" x14ac:dyDescent="0.25">
      <c r="A1386" s="70" t="str">
        <f>extraction!$C$35</f>
        <v>250128S08_Mx_Batch_31_Tube_08</v>
      </c>
      <c r="B1386" s="70" t="str">
        <f>extraction!$D$35</f>
        <v>250128S08_Mx</v>
      </c>
      <c r="C1386" t="s">
        <v>740</v>
      </c>
      <c r="D1386" s="70" t="s">
        <v>88</v>
      </c>
      <c r="E1386" s="70" t="s">
        <v>78</v>
      </c>
      <c r="F1386" s="70" t="str">
        <f t="shared" si="35"/>
        <v>250128S08_Mx_area_1_Leu</v>
      </c>
      <c r="G1386" s="70" t="s">
        <v>894</v>
      </c>
      <c r="H1386" s="70">
        <v>1</v>
      </c>
      <c r="I1386" s="122">
        <v>2.76</v>
      </c>
      <c r="K1386" s="70" t="s">
        <v>736</v>
      </c>
      <c r="R1386" t="s">
        <v>849</v>
      </c>
      <c r="S1386" t="s">
        <v>71</v>
      </c>
    </row>
    <row r="1387" spans="1:19" x14ac:dyDescent="0.25">
      <c r="A1387" s="70" t="str">
        <f>extraction!$C$35</f>
        <v>250128S08_Mx_Batch_31_Tube_08</v>
      </c>
      <c r="B1387" s="70" t="str">
        <f>extraction!$D$35</f>
        <v>250128S08_Mx</v>
      </c>
      <c r="C1387" t="s">
        <v>741</v>
      </c>
      <c r="D1387" s="70" t="s">
        <v>89</v>
      </c>
      <c r="E1387" s="70" t="s">
        <v>78</v>
      </c>
      <c r="F1387" s="70" t="str">
        <f t="shared" si="35"/>
        <v>250128S08_Mx_area_1_Lys</v>
      </c>
      <c r="G1387" s="70" t="s">
        <v>894</v>
      </c>
      <c r="H1387" s="70">
        <v>1</v>
      </c>
      <c r="I1387" s="122">
        <v>3.65</v>
      </c>
      <c r="K1387" s="70" t="s">
        <v>736</v>
      </c>
      <c r="R1387" t="s">
        <v>849</v>
      </c>
      <c r="S1387" t="s">
        <v>71</v>
      </c>
    </row>
    <row r="1388" spans="1:19" x14ac:dyDescent="0.25">
      <c r="A1388" s="70" t="str">
        <f>extraction!$C$35</f>
        <v>250128S08_Mx_Batch_31_Tube_08</v>
      </c>
      <c r="B1388" s="70" t="str">
        <f>extraction!$D$35</f>
        <v>250128S08_Mx</v>
      </c>
      <c r="C1388" t="s">
        <v>742</v>
      </c>
      <c r="D1388" s="70" t="s">
        <v>852</v>
      </c>
      <c r="E1388" s="70" t="s">
        <v>78</v>
      </c>
      <c r="F1388" s="70" t="str">
        <f t="shared" si="35"/>
        <v>250128S08_Mx_area_1_NLeu</v>
      </c>
      <c r="G1388" s="70" t="s">
        <v>894</v>
      </c>
      <c r="H1388" s="70">
        <v>1</v>
      </c>
      <c r="I1388" s="122">
        <v>23.05</v>
      </c>
      <c r="K1388" s="70" t="s">
        <v>736</v>
      </c>
      <c r="R1388" t="s">
        <v>849</v>
      </c>
      <c r="S1388" t="s">
        <v>71</v>
      </c>
    </row>
    <row r="1389" spans="1:19" x14ac:dyDescent="0.25">
      <c r="A1389" s="70" t="str">
        <f>extraction!$C$35</f>
        <v>250128S08_Mx_Batch_31_Tube_08</v>
      </c>
      <c r="B1389" s="70" t="str">
        <f>extraction!$D$35</f>
        <v>250128S08_Mx</v>
      </c>
      <c r="C1389" t="s">
        <v>743</v>
      </c>
      <c r="D1389" s="70" t="s">
        <v>90</v>
      </c>
      <c r="E1389" s="70" t="s">
        <v>78</v>
      </c>
      <c r="F1389" s="70" t="str">
        <f t="shared" si="35"/>
        <v>250128S08_Mx_area_1_Phe</v>
      </c>
      <c r="G1389" s="70" t="s">
        <v>894</v>
      </c>
      <c r="H1389" s="70">
        <v>1</v>
      </c>
      <c r="I1389" s="122">
        <v>0.86</v>
      </c>
      <c r="K1389" s="70" t="s">
        <v>736</v>
      </c>
      <c r="R1389" t="s">
        <v>849</v>
      </c>
      <c r="S1389" t="s">
        <v>71</v>
      </c>
    </row>
    <row r="1390" spans="1:19" x14ac:dyDescent="0.25">
      <c r="A1390" s="70" t="str">
        <f>extraction!$C$35</f>
        <v>250128S08_Mx_Batch_31_Tube_08</v>
      </c>
      <c r="B1390" s="70" t="str">
        <f>extraction!$D$35</f>
        <v>250128S08_Mx</v>
      </c>
      <c r="C1390" t="s">
        <v>744</v>
      </c>
      <c r="D1390" s="70" t="s">
        <v>91</v>
      </c>
      <c r="E1390" s="70" t="s">
        <v>78</v>
      </c>
      <c r="F1390" s="70" t="str">
        <f t="shared" si="35"/>
        <v>250128S08_Mx_area_1_Pro</v>
      </c>
      <c r="G1390" s="70" t="s">
        <v>894</v>
      </c>
      <c r="H1390" s="70">
        <v>1</v>
      </c>
      <c r="I1390" s="122">
        <v>3.36</v>
      </c>
      <c r="K1390" s="70" t="s">
        <v>736</v>
      </c>
      <c r="R1390" t="s">
        <v>849</v>
      </c>
      <c r="S1390" t="s">
        <v>71</v>
      </c>
    </row>
    <row r="1391" spans="1:19" x14ac:dyDescent="0.25">
      <c r="A1391" s="70" t="str">
        <f>extraction!$C$35</f>
        <v>250128S08_Mx_Batch_31_Tube_08</v>
      </c>
      <c r="B1391" s="70" t="str">
        <f>extraction!$D$35</f>
        <v>250128S08_Mx</v>
      </c>
      <c r="C1391" t="s">
        <v>745</v>
      </c>
      <c r="D1391" s="70" t="s">
        <v>92</v>
      </c>
      <c r="E1391" s="70" t="s">
        <v>78</v>
      </c>
      <c r="F1391" s="70" t="str">
        <f t="shared" si="35"/>
        <v>250128S08_Mx_area_1_Ser</v>
      </c>
      <c r="G1391" s="70" t="s">
        <v>894</v>
      </c>
      <c r="H1391" s="70">
        <v>1</v>
      </c>
      <c r="I1391" s="122">
        <v>2.71</v>
      </c>
      <c r="K1391" s="70" t="s">
        <v>736</v>
      </c>
      <c r="R1391" t="s">
        <v>849</v>
      </c>
      <c r="S1391" t="s">
        <v>71</v>
      </c>
    </row>
    <row r="1392" spans="1:19" x14ac:dyDescent="0.25">
      <c r="A1392" s="70" t="str">
        <f>extraction!$C$35</f>
        <v>250128S08_Mx_Batch_31_Tube_08</v>
      </c>
      <c r="B1392" s="70" t="str">
        <f>extraction!$D$35</f>
        <v>250128S08_Mx</v>
      </c>
      <c r="C1392" t="s">
        <v>746</v>
      </c>
      <c r="D1392" s="70" t="s">
        <v>93</v>
      </c>
      <c r="E1392" s="70" t="s">
        <v>78</v>
      </c>
      <c r="F1392" s="70" t="str">
        <f t="shared" si="35"/>
        <v>250128S08_Mx_area_1_Thr</v>
      </c>
      <c r="G1392" s="70" t="s">
        <v>894</v>
      </c>
      <c r="H1392" s="70">
        <v>1</v>
      </c>
      <c r="I1392" s="122">
        <v>2.2999999999999998</v>
      </c>
      <c r="K1392" s="70" t="s">
        <v>736</v>
      </c>
      <c r="R1392" t="s">
        <v>849</v>
      </c>
      <c r="S1392" t="s">
        <v>71</v>
      </c>
    </row>
    <row r="1393" spans="1:19" x14ac:dyDescent="0.25">
      <c r="A1393" s="70" t="str">
        <f>extraction!$C$35</f>
        <v>250128S08_Mx_Batch_31_Tube_08</v>
      </c>
      <c r="B1393" s="70" t="str">
        <f>extraction!$D$35</f>
        <v>250128S08_Mx</v>
      </c>
      <c r="C1393" t="s">
        <v>747</v>
      </c>
      <c r="D1393" s="70" t="s">
        <v>94</v>
      </c>
      <c r="E1393" s="70" t="s">
        <v>78</v>
      </c>
      <c r="F1393" s="70" t="str">
        <f t="shared" si="35"/>
        <v>250128S08_Mx_area_1_Tyr</v>
      </c>
      <c r="G1393" s="70" t="s">
        <v>894</v>
      </c>
      <c r="H1393" s="70">
        <v>1</v>
      </c>
      <c r="I1393" s="122"/>
      <c r="K1393" s="70" t="s">
        <v>736</v>
      </c>
      <c r="R1393" t="s">
        <v>849</v>
      </c>
      <c r="S1393" t="s">
        <v>71</v>
      </c>
    </row>
    <row r="1394" spans="1:19" x14ac:dyDescent="0.25">
      <c r="A1394" s="70" t="str">
        <f>extraction!$C$35</f>
        <v>250128S08_Mx_Batch_31_Tube_08</v>
      </c>
      <c r="B1394" s="70" t="str">
        <f>extraction!$D$35</f>
        <v>250128S08_Mx</v>
      </c>
      <c r="C1394" t="s">
        <v>774</v>
      </c>
      <c r="D1394" s="70" t="s">
        <v>95</v>
      </c>
      <c r="E1394" s="70" t="s">
        <v>78</v>
      </c>
      <c r="F1394" s="70" t="str">
        <f t="shared" si="35"/>
        <v>250128S08_Mx_area_1_Val</v>
      </c>
      <c r="G1394" s="70" t="s">
        <v>894</v>
      </c>
      <c r="H1394" s="70">
        <v>1</v>
      </c>
      <c r="I1394" s="122"/>
      <c r="K1394" s="70" t="s">
        <v>736</v>
      </c>
      <c r="R1394" t="s">
        <v>849</v>
      </c>
      <c r="S1394" t="s">
        <v>71</v>
      </c>
    </row>
    <row r="1396" spans="1:19" x14ac:dyDescent="0.25">
      <c r="A1396" s="70" t="str">
        <f>extraction!$C$35</f>
        <v>250128S08_Mx_Batch_31_Tube_08</v>
      </c>
      <c r="B1396" s="70" t="str">
        <f>extraction!$D$35</f>
        <v>250128S08_Mx</v>
      </c>
      <c r="C1396" t="s">
        <v>734</v>
      </c>
      <c r="D1396" s="70" t="s">
        <v>84</v>
      </c>
      <c r="E1396" s="70" t="s">
        <v>77</v>
      </c>
      <c r="F1396" s="70" t="str">
        <f t="shared" ref="F1396:F1423" si="36">B1396&amp;"_"&amp;LEFT(E1396,4)&amp;"_"&amp;H1396&amp;"_"&amp;D1396</f>
        <v>250128S08_Mx_d15N_2_Ala</v>
      </c>
      <c r="G1396" s="144" t="s">
        <v>890</v>
      </c>
      <c r="H1396" s="70">
        <v>2</v>
      </c>
      <c r="I1396" s="122">
        <v>18.16</v>
      </c>
      <c r="J1396" s="70" t="s">
        <v>76</v>
      </c>
      <c r="K1396" s="70" t="s">
        <v>736</v>
      </c>
      <c r="R1396" t="s">
        <v>849</v>
      </c>
      <c r="S1396" t="s">
        <v>71</v>
      </c>
    </row>
    <row r="1397" spans="1:19" x14ac:dyDescent="0.25">
      <c r="A1397" s="70" t="str">
        <f>extraction!$C$35</f>
        <v>250128S08_Mx_Batch_31_Tube_08</v>
      </c>
      <c r="B1397" s="70" t="str">
        <f>extraction!$D$35</f>
        <v>250128S08_Mx</v>
      </c>
      <c r="C1397" t="s">
        <v>738</v>
      </c>
      <c r="D1397" s="70" t="s">
        <v>85</v>
      </c>
      <c r="E1397" s="70" t="s">
        <v>77</v>
      </c>
      <c r="F1397" s="70" t="str">
        <f t="shared" si="36"/>
        <v>250128S08_Mx_d15N_2_Asp</v>
      </c>
      <c r="G1397" s="144" t="s">
        <v>890</v>
      </c>
      <c r="H1397" s="70">
        <v>2</v>
      </c>
      <c r="I1397" s="122">
        <v>14.48</v>
      </c>
      <c r="J1397" s="70" t="s">
        <v>76</v>
      </c>
      <c r="K1397" s="70" t="s">
        <v>736</v>
      </c>
      <c r="R1397" t="s">
        <v>849</v>
      </c>
      <c r="S1397" t="s">
        <v>71</v>
      </c>
    </row>
    <row r="1398" spans="1:19" x14ac:dyDescent="0.25">
      <c r="A1398" s="70" t="str">
        <f>extraction!$C$35</f>
        <v>250128S08_Mx_Batch_31_Tube_08</v>
      </c>
      <c r="B1398" s="70" t="str">
        <f>extraction!$D$35</f>
        <v>250128S08_Mx</v>
      </c>
      <c r="C1398" t="s">
        <v>851</v>
      </c>
      <c r="D1398" s="70" t="s">
        <v>86</v>
      </c>
      <c r="E1398" s="70" t="s">
        <v>77</v>
      </c>
      <c r="F1398" s="70" t="str">
        <f t="shared" si="36"/>
        <v>250128S08_Mx_d15N_2_Glu</v>
      </c>
      <c r="G1398" s="144" t="s">
        <v>890</v>
      </c>
      <c r="H1398" s="70">
        <v>2</v>
      </c>
      <c r="I1398" s="122">
        <v>17.55</v>
      </c>
      <c r="J1398" s="70" t="s">
        <v>76</v>
      </c>
      <c r="K1398" s="70" t="s">
        <v>736</v>
      </c>
      <c r="R1398" t="s">
        <v>849</v>
      </c>
      <c r="S1398" t="s">
        <v>71</v>
      </c>
    </row>
    <row r="1399" spans="1:19" x14ac:dyDescent="0.25">
      <c r="A1399" s="70" t="str">
        <f>extraction!$C$35</f>
        <v>250128S08_Mx_Batch_31_Tube_08</v>
      </c>
      <c r="B1399" s="70" t="str">
        <f>extraction!$D$35</f>
        <v>250128S08_Mx</v>
      </c>
      <c r="C1399" s="127" t="s">
        <v>155</v>
      </c>
      <c r="D1399" s="70" t="s">
        <v>87</v>
      </c>
      <c r="E1399" s="70" t="s">
        <v>77</v>
      </c>
      <c r="F1399" s="70" t="str">
        <f t="shared" si="36"/>
        <v>250128S08_Mx_d15N_2_Gly</v>
      </c>
      <c r="G1399" s="144" t="s">
        <v>890</v>
      </c>
      <c r="H1399" s="70">
        <v>2</v>
      </c>
      <c r="I1399" s="122">
        <v>10.46</v>
      </c>
      <c r="J1399" s="70" t="s">
        <v>76</v>
      </c>
      <c r="K1399" s="70" t="s">
        <v>736</v>
      </c>
      <c r="R1399" t="s">
        <v>849</v>
      </c>
      <c r="S1399" t="s">
        <v>71</v>
      </c>
    </row>
    <row r="1400" spans="1:19" x14ac:dyDescent="0.25">
      <c r="A1400" s="70" t="str">
        <f>extraction!$C$35</f>
        <v>250128S08_Mx_Batch_31_Tube_08</v>
      </c>
      <c r="B1400" s="70" t="str">
        <f>extraction!$D$35</f>
        <v>250128S08_Mx</v>
      </c>
      <c r="C1400" t="s">
        <v>739</v>
      </c>
      <c r="D1400" s="70" t="s">
        <v>850</v>
      </c>
      <c r="E1400" s="70" t="s">
        <v>77</v>
      </c>
      <c r="F1400" s="70" t="str">
        <f t="shared" si="36"/>
        <v>250128S08_Mx_d15N_2_Ile</v>
      </c>
      <c r="G1400" s="144" t="s">
        <v>890</v>
      </c>
      <c r="H1400" s="70">
        <v>2</v>
      </c>
      <c r="I1400" s="122">
        <v>14.36</v>
      </c>
      <c r="J1400" s="70" t="s">
        <v>76</v>
      </c>
      <c r="K1400" s="70" t="s">
        <v>736</v>
      </c>
      <c r="R1400" t="s">
        <v>849</v>
      </c>
      <c r="S1400" t="s">
        <v>71</v>
      </c>
    </row>
    <row r="1401" spans="1:19" x14ac:dyDescent="0.25">
      <c r="A1401" s="70" t="str">
        <f>extraction!$C$35</f>
        <v>250128S08_Mx_Batch_31_Tube_08</v>
      </c>
      <c r="B1401" s="70" t="str">
        <f>extraction!$D$35</f>
        <v>250128S08_Mx</v>
      </c>
      <c r="C1401" t="s">
        <v>740</v>
      </c>
      <c r="D1401" s="70" t="s">
        <v>88</v>
      </c>
      <c r="E1401" s="70" t="s">
        <v>77</v>
      </c>
      <c r="F1401" s="70" t="str">
        <f t="shared" si="36"/>
        <v>250128S08_Mx_d15N_2_Leu</v>
      </c>
      <c r="G1401" s="144" t="s">
        <v>890</v>
      </c>
      <c r="H1401" s="70">
        <v>2</v>
      </c>
      <c r="I1401" s="122">
        <v>14.6</v>
      </c>
      <c r="J1401" s="70" t="s">
        <v>76</v>
      </c>
      <c r="K1401" s="70" t="s">
        <v>736</v>
      </c>
      <c r="R1401" t="s">
        <v>849</v>
      </c>
      <c r="S1401" t="s">
        <v>71</v>
      </c>
    </row>
    <row r="1402" spans="1:19" x14ac:dyDescent="0.25">
      <c r="A1402" s="70" t="str">
        <f>extraction!$C$35</f>
        <v>250128S08_Mx_Batch_31_Tube_08</v>
      </c>
      <c r="B1402" s="70" t="str">
        <f>extraction!$D$35</f>
        <v>250128S08_Mx</v>
      </c>
      <c r="C1402" t="s">
        <v>741</v>
      </c>
      <c r="D1402" s="70" t="s">
        <v>89</v>
      </c>
      <c r="E1402" s="70" t="s">
        <v>77</v>
      </c>
      <c r="F1402" s="70" t="str">
        <f t="shared" si="36"/>
        <v>250128S08_Mx_d15N_2_Lys</v>
      </c>
      <c r="G1402" s="144" t="s">
        <v>890</v>
      </c>
      <c r="H1402" s="70">
        <v>2</v>
      </c>
      <c r="I1402" s="122">
        <v>6.37</v>
      </c>
      <c r="J1402" s="70" t="s">
        <v>76</v>
      </c>
      <c r="K1402" s="70" t="s">
        <v>736</v>
      </c>
      <c r="R1402" t="s">
        <v>849</v>
      </c>
      <c r="S1402" t="s">
        <v>71</v>
      </c>
    </row>
    <row r="1403" spans="1:19" x14ac:dyDescent="0.25">
      <c r="A1403" s="70" t="str">
        <f>extraction!$C$35</f>
        <v>250128S08_Mx_Batch_31_Tube_08</v>
      </c>
      <c r="B1403" s="70" t="str">
        <f>extraction!$D$35</f>
        <v>250128S08_Mx</v>
      </c>
      <c r="C1403" t="s">
        <v>742</v>
      </c>
      <c r="D1403" s="70" t="s">
        <v>852</v>
      </c>
      <c r="E1403" s="70" t="s">
        <v>77</v>
      </c>
      <c r="F1403" s="70" t="str">
        <f t="shared" si="36"/>
        <v>250128S08_Mx_d15N_2_NLeu</v>
      </c>
      <c r="G1403" s="144" t="s">
        <v>890</v>
      </c>
      <c r="H1403" s="70">
        <v>2</v>
      </c>
      <c r="I1403" s="122">
        <v>-1.96</v>
      </c>
      <c r="J1403" s="70" t="s">
        <v>76</v>
      </c>
      <c r="K1403" s="70" t="s">
        <v>736</v>
      </c>
      <c r="R1403" t="s">
        <v>849</v>
      </c>
      <c r="S1403" t="s">
        <v>71</v>
      </c>
    </row>
    <row r="1404" spans="1:19" x14ac:dyDescent="0.25">
      <c r="A1404" s="70" t="str">
        <f>extraction!$C$35</f>
        <v>250128S08_Mx_Batch_31_Tube_08</v>
      </c>
      <c r="B1404" s="70" t="str">
        <f>extraction!$D$35</f>
        <v>250128S08_Mx</v>
      </c>
      <c r="C1404" t="s">
        <v>743</v>
      </c>
      <c r="D1404" s="70" t="s">
        <v>90</v>
      </c>
      <c r="E1404" s="70" t="s">
        <v>77</v>
      </c>
      <c r="F1404" s="70" t="str">
        <f t="shared" si="36"/>
        <v>250128S08_Mx_d15N_2_Phe</v>
      </c>
      <c r="G1404" s="144" t="s">
        <v>890</v>
      </c>
      <c r="H1404" s="70">
        <v>2</v>
      </c>
      <c r="I1404" s="122">
        <v>8.0399999999999991</v>
      </c>
      <c r="J1404" s="70" t="s">
        <v>76</v>
      </c>
      <c r="K1404" s="70" t="s">
        <v>736</v>
      </c>
      <c r="R1404" t="s">
        <v>849</v>
      </c>
      <c r="S1404" t="s">
        <v>71</v>
      </c>
    </row>
    <row r="1405" spans="1:19" x14ac:dyDescent="0.25">
      <c r="A1405" s="70" t="str">
        <f>extraction!$C$35</f>
        <v>250128S08_Mx_Batch_31_Tube_08</v>
      </c>
      <c r="B1405" s="70" t="str">
        <f>extraction!$D$35</f>
        <v>250128S08_Mx</v>
      </c>
      <c r="C1405" t="s">
        <v>744</v>
      </c>
      <c r="D1405" s="70" t="s">
        <v>91</v>
      </c>
      <c r="E1405" s="70" t="s">
        <v>77</v>
      </c>
      <c r="F1405" s="70" t="str">
        <f t="shared" si="36"/>
        <v>250128S08_Mx_d15N_2_Pro</v>
      </c>
      <c r="G1405" s="144" t="s">
        <v>890</v>
      </c>
      <c r="H1405" s="70">
        <v>2</v>
      </c>
      <c r="I1405" s="122">
        <v>15.14</v>
      </c>
      <c r="J1405" s="70" t="s">
        <v>76</v>
      </c>
      <c r="K1405" s="70" t="s">
        <v>736</v>
      </c>
      <c r="R1405" t="s">
        <v>849</v>
      </c>
      <c r="S1405" t="s">
        <v>71</v>
      </c>
    </row>
    <row r="1406" spans="1:19" x14ac:dyDescent="0.25">
      <c r="A1406" s="70" t="str">
        <f>extraction!$C$35</f>
        <v>250128S08_Mx_Batch_31_Tube_08</v>
      </c>
      <c r="B1406" s="70" t="str">
        <f>extraction!$D$35</f>
        <v>250128S08_Mx</v>
      </c>
      <c r="C1406" t="s">
        <v>745</v>
      </c>
      <c r="D1406" s="70" t="s">
        <v>92</v>
      </c>
      <c r="E1406" s="70" t="s">
        <v>77</v>
      </c>
      <c r="F1406" s="70" t="str">
        <f t="shared" si="36"/>
        <v>250128S08_Mx_d15N_2_Ser</v>
      </c>
      <c r="G1406" s="144" t="s">
        <v>890</v>
      </c>
      <c r="H1406" s="70">
        <v>2</v>
      </c>
      <c r="I1406" s="122">
        <v>8.86</v>
      </c>
      <c r="J1406" s="70" t="s">
        <v>76</v>
      </c>
      <c r="K1406" s="70" t="s">
        <v>736</v>
      </c>
      <c r="R1406" t="s">
        <v>849</v>
      </c>
      <c r="S1406" t="s">
        <v>71</v>
      </c>
    </row>
    <row r="1407" spans="1:19" x14ac:dyDescent="0.25">
      <c r="A1407" s="70" t="str">
        <f>extraction!$C$35</f>
        <v>250128S08_Mx_Batch_31_Tube_08</v>
      </c>
      <c r="B1407" s="70" t="str">
        <f>extraction!$D$35</f>
        <v>250128S08_Mx</v>
      </c>
      <c r="C1407" t="s">
        <v>746</v>
      </c>
      <c r="D1407" s="70" t="s">
        <v>93</v>
      </c>
      <c r="E1407" s="70" t="s">
        <v>77</v>
      </c>
      <c r="F1407" s="70" t="str">
        <f t="shared" si="36"/>
        <v>250128S08_Mx_d15N_2_Thr</v>
      </c>
      <c r="G1407" s="144" t="s">
        <v>890</v>
      </c>
      <c r="H1407" s="70">
        <v>2</v>
      </c>
      <c r="I1407" s="122">
        <v>-1.18</v>
      </c>
      <c r="J1407" s="70" t="s">
        <v>76</v>
      </c>
      <c r="K1407" s="70" t="s">
        <v>736</v>
      </c>
      <c r="R1407" t="s">
        <v>849</v>
      </c>
      <c r="S1407" t="s">
        <v>71</v>
      </c>
    </row>
    <row r="1408" spans="1:19" x14ac:dyDescent="0.25">
      <c r="A1408" s="70" t="str">
        <f>extraction!$C$35</f>
        <v>250128S08_Mx_Batch_31_Tube_08</v>
      </c>
      <c r="B1408" s="70" t="str">
        <f>extraction!$D$35</f>
        <v>250128S08_Mx</v>
      </c>
      <c r="C1408" t="s">
        <v>747</v>
      </c>
      <c r="D1408" s="70" t="s">
        <v>94</v>
      </c>
      <c r="E1408" s="70" t="s">
        <v>77</v>
      </c>
      <c r="F1408" s="70" t="str">
        <f t="shared" si="36"/>
        <v>250128S08_Mx_d15N_2_Tyr</v>
      </c>
      <c r="G1408" s="144" t="s">
        <v>890</v>
      </c>
      <c r="H1408" s="70">
        <v>2</v>
      </c>
      <c r="I1408" s="122"/>
      <c r="J1408" s="70" t="s">
        <v>76</v>
      </c>
      <c r="K1408" s="70" t="s">
        <v>736</v>
      </c>
      <c r="R1408" t="s">
        <v>849</v>
      </c>
      <c r="S1408" t="s">
        <v>71</v>
      </c>
    </row>
    <row r="1409" spans="1:19" x14ac:dyDescent="0.25">
      <c r="A1409" s="70" t="str">
        <f>extraction!$C$35</f>
        <v>250128S08_Mx_Batch_31_Tube_08</v>
      </c>
      <c r="B1409" s="70" t="str">
        <f>extraction!$D$35</f>
        <v>250128S08_Mx</v>
      </c>
      <c r="C1409" t="s">
        <v>774</v>
      </c>
      <c r="D1409" s="70" t="s">
        <v>95</v>
      </c>
      <c r="E1409" s="70" t="s">
        <v>77</v>
      </c>
      <c r="F1409" s="70" t="str">
        <f t="shared" si="36"/>
        <v>250128S08_Mx_d15N_2_Val</v>
      </c>
      <c r="G1409" s="144" t="s">
        <v>890</v>
      </c>
      <c r="H1409" s="70">
        <v>2</v>
      </c>
      <c r="I1409" s="122"/>
      <c r="J1409" s="70" t="s">
        <v>76</v>
      </c>
      <c r="K1409" s="70" t="s">
        <v>736</v>
      </c>
      <c r="R1409" t="s">
        <v>849</v>
      </c>
      <c r="S1409" t="s">
        <v>71</v>
      </c>
    </row>
    <row r="1410" spans="1:19" x14ac:dyDescent="0.25">
      <c r="A1410" s="70" t="str">
        <f>extraction!$C$35</f>
        <v>250128S08_Mx_Batch_31_Tube_08</v>
      </c>
      <c r="B1410" s="70" t="str">
        <f>extraction!$D$35</f>
        <v>250128S08_Mx</v>
      </c>
      <c r="C1410" t="s">
        <v>734</v>
      </c>
      <c r="D1410" s="70" t="s">
        <v>84</v>
      </c>
      <c r="E1410" s="70" t="s">
        <v>78</v>
      </c>
      <c r="F1410" s="70" t="str">
        <f t="shared" si="36"/>
        <v>250128S08_Mx_area_2_Ala</v>
      </c>
      <c r="G1410" s="144" t="s">
        <v>890</v>
      </c>
      <c r="H1410" s="70">
        <v>2</v>
      </c>
      <c r="I1410" s="122">
        <v>2.8</v>
      </c>
      <c r="K1410" s="70" t="s">
        <v>736</v>
      </c>
      <c r="R1410" t="s">
        <v>849</v>
      </c>
      <c r="S1410" t="s">
        <v>71</v>
      </c>
    </row>
    <row r="1411" spans="1:19" x14ac:dyDescent="0.25">
      <c r="A1411" s="70" t="str">
        <f>extraction!$C$35</f>
        <v>250128S08_Mx_Batch_31_Tube_08</v>
      </c>
      <c r="B1411" s="70" t="str">
        <f>extraction!$D$35</f>
        <v>250128S08_Mx</v>
      </c>
      <c r="C1411" t="s">
        <v>738</v>
      </c>
      <c r="D1411" s="70" t="s">
        <v>85</v>
      </c>
      <c r="E1411" s="70" t="s">
        <v>78</v>
      </c>
      <c r="F1411" s="70" t="str">
        <f t="shared" si="36"/>
        <v>250128S08_Mx_area_2_Asp</v>
      </c>
      <c r="G1411" s="144" t="s">
        <v>890</v>
      </c>
      <c r="H1411" s="70">
        <v>2</v>
      </c>
      <c r="I1411" s="122">
        <v>5.88</v>
      </c>
      <c r="K1411" s="70" t="s">
        <v>736</v>
      </c>
      <c r="R1411" t="s">
        <v>849</v>
      </c>
      <c r="S1411" t="s">
        <v>71</v>
      </c>
    </row>
    <row r="1412" spans="1:19" x14ac:dyDescent="0.25">
      <c r="A1412" s="70" t="str">
        <f>extraction!$C$35</f>
        <v>250128S08_Mx_Batch_31_Tube_08</v>
      </c>
      <c r="B1412" s="70" t="str">
        <f>extraction!$D$35</f>
        <v>250128S08_Mx</v>
      </c>
      <c r="C1412" t="s">
        <v>851</v>
      </c>
      <c r="D1412" s="70" t="s">
        <v>86</v>
      </c>
      <c r="E1412" s="70" t="s">
        <v>78</v>
      </c>
      <c r="F1412" s="70" t="str">
        <f t="shared" si="36"/>
        <v>250128S08_Mx_area_2_Glu</v>
      </c>
      <c r="G1412" s="144" t="s">
        <v>890</v>
      </c>
      <c r="H1412" s="70">
        <v>2</v>
      </c>
      <c r="I1412" s="122">
        <v>6.29</v>
      </c>
      <c r="K1412" s="70" t="s">
        <v>736</v>
      </c>
      <c r="R1412" t="s">
        <v>849</v>
      </c>
      <c r="S1412" t="s">
        <v>71</v>
      </c>
    </row>
    <row r="1413" spans="1:19" x14ac:dyDescent="0.25">
      <c r="A1413" s="70" t="str">
        <f>extraction!$C$35</f>
        <v>250128S08_Mx_Batch_31_Tube_08</v>
      </c>
      <c r="B1413" s="70" t="str">
        <f>extraction!$D$35</f>
        <v>250128S08_Mx</v>
      </c>
      <c r="C1413" s="127" t="s">
        <v>155</v>
      </c>
      <c r="D1413" s="70" t="s">
        <v>87</v>
      </c>
      <c r="E1413" s="70" t="s">
        <v>78</v>
      </c>
      <c r="F1413" s="70" t="str">
        <f t="shared" si="36"/>
        <v>250128S08_Mx_area_2_Gly</v>
      </c>
      <c r="G1413" s="144" t="s">
        <v>890</v>
      </c>
      <c r="H1413" s="70">
        <v>2</v>
      </c>
      <c r="I1413" s="122">
        <v>5.0599999999999996</v>
      </c>
      <c r="K1413" s="70" t="s">
        <v>736</v>
      </c>
      <c r="R1413" t="s">
        <v>849</v>
      </c>
      <c r="S1413" t="s">
        <v>71</v>
      </c>
    </row>
    <row r="1414" spans="1:19" x14ac:dyDescent="0.25">
      <c r="A1414" s="70" t="str">
        <f>extraction!$C$35</f>
        <v>250128S08_Mx_Batch_31_Tube_08</v>
      </c>
      <c r="B1414" s="70" t="str">
        <f>extraction!$D$35</f>
        <v>250128S08_Mx</v>
      </c>
      <c r="C1414" t="s">
        <v>739</v>
      </c>
      <c r="D1414" s="70" t="s">
        <v>850</v>
      </c>
      <c r="E1414" s="70" t="s">
        <v>78</v>
      </c>
      <c r="F1414" s="70" t="str">
        <f t="shared" si="36"/>
        <v>250128S08_Mx_area_2_Ile</v>
      </c>
      <c r="G1414" s="144" t="s">
        <v>890</v>
      </c>
      <c r="H1414" s="70">
        <v>2</v>
      </c>
      <c r="I1414" s="122">
        <v>1.06</v>
      </c>
      <c r="K1414" s="70" t="s">
        <v>736</v>
      </c>
      <c r="R1414" t="s">
        <v>849</v>
      </c>
      <c r="S1414" t="s">
        <v>71</v>
      </c>
    </row>
    <row r="1415" spans="1:19" x14ac:dyDescent="0.25">
      <c r="A1415" s="70" t="str">
        <f>extraction!$C$35</f>
        <v>250128S08_Mx_Batch_31_Tube_08</v>
      </c>
      <c r="B1415" s="70" t="str">
        <f>extraction!$D$35</f>
        <v>250128S08_Mx</v>
      </c>
      <c r="C1415" t="s">
        <v>740</v>
      </c>
      <c r="D1415" s="70" t="s">
        <v>88</v>
      </c>
      <c r="E1415" s="70" t="s">
        <v>78</v>
      </c>
      <c r="F1415" s="70" t="str">
        <f t="shared" si="36"/>
        <v>250128S08_Mx_area_2_Leu</v>
      </c>
      <c r="G1415" s="144" t="s">
        <v>890</v>
      </c>
      <c r="H1415" s="70">
        <v>2</v>
      </c>
      <c r="I1415" s="122">
        <v>3.08</v>
      </c>
      <c r="K1415" s="70" t="s">
        <v>736</v>
      </c>
      <c r="R1415" t="s">
        <v>849</v>
      </c>
      <c r="S1415" t="s">
        <v>71</v>
      </c>
    </row>
    <row r="1416" spans="1:19" x14ac:dyDescent="0.25">
      <c r="A1416" s="70" t="str">
        <f>extraction!$C$35</f>
        <v>250128S08_Mx_Batch_31_Tube_08</v>
      </c>
      <c r="B1416" s="70" t="str">
        <f>extraction!$D$35</f>
        <v>250128S08_Mx</v>
      </c>
      <c r="C1416" t="s">
        <v>741</v>
      </c>
      <c r="D1416" s="70" t="s">
        <v>89</v>
      </c>
      <c r="E1416" s="70" t="s">
        <v>78</v>
      </c>
      <c r="F1416" s="70" t="str">
        <f t="shared" si="36"/>
        <v>250128S08_Mx_area_2_Lys</v>
      </c>
      <c r="G1416" s="144" t="s">
        <v>890</v>
      </c>
      <c r="H1416" s="70">
        <v>2</v>
      </c>
      <c r="I1416" s="122">
        <v>3.78</v>
      </c>
      <c r="K1416" s="70" t="s">
        <v>736</v>
      </c>
      <c r="R1416" t="s">
        <v>849</v>
      </c>
      <c r="S1416" t="s">
        <v>71</v>
      </c>
    </row>
    <row r="1417" spans="1:19" x14ac:dyDescent="0.25">
      <c r="A1417" s="70" t="str">
        <f>extraction!$C$35</f>
        <v>250128S08_Mx_Batch_31_Tube_08</v>
      </c>
      <c r="B1417" s="70" t="str">
        <f>extraction!$D$35</f>
        <v>250128S08_Mx</v>
      </c>
      <c r="C1417" t="s">
        <v>742</v>
      </c>
      <c r="D1417" s="70" t="s">
        <v>852</v>
      </c>
      <c r="E1417" s="70" t="s">
        <v>78</v>
      </c>
      <c r="F1417" s="70" t="str">
        <f t="shared" si="36"/>
        <v>250128S08_Mx_area_2_NLeu</v>
      </c>
      <c r="G1417" s="144" t="s">
        <v>890</v>
      </c>
      <c r="H1417" s="70">
        <v>2</v>
      </c>
      <c r="I1417" s="122">
        <v>24.18</v>
      </c>
      <c r="K1417" s="70" t="s">
        <v>736</v>
      </c>
      <c r="R1417" t="s">
        <v>849</v>
      </c>
      <c r="S1417" t="s">
        <v>71</v>
      </c>
    </row>
    <row r="1418" spans="1:19" x14ac:dyDescent="0.25">
      <c r="A1418" s="70" t="str">
        <f>extraction!$C$35</f>
        <v>250128S08_Mx_Batch_31_Tube_08</v>
      </c>
      <c r="B1418" s="70" t="str">
        <f>extraction!$D$35</f>
        <v>250128S08_Mx</v>
      </c>
      <c r="C1418" t="s">
        <v>743</v>
      </c>
      <c r="D1418" s="70" t="s">
        <v>90</v>
      </c>
      <c r="E1418" s="70" t="s">
        <v>78</v>
      </c>
      <c r="F1418" s="70" t="str">
        <f t="shared" si="36"/>
        <v>250128S08_Mx_area_2_Phe</v>
      </c>
      <c r="G1418" s="144" t="s">
        <v>890</v>
      </c>
      <c r="H1418" s="70">
        <v>2</v>
      </c>
      <c r="I1418" s="122">
        <v>0.97</v>
      </c>
      <c r="K1418" s="70" t="s">
        <v>736</v>
      </c>
      <c r="R1418" t="s">
        <v>849</v>
      </c>
      <c r="S1418" t="s">
        <v>71</v>
      </c>
    </row>
    <row r="1419" spans="1:19" x14ac:dyDescent="0.25">
      <c r="A1419" s="70" t="str">
        <f>extraction!$C$35</f>
        <v>250128S08_Mx_Batch_31_Tube_08</v>
      </c>
      <c r="B1419" s="70" t="str">
        <f>extraction!$D$35</f>
        <v>250128S08_Mx</v>
      </c>
      <c r="C1419" t="s">
        <v>744</v>
      </c>
      <c r="D1419" s="70" t="s">
        <v>91</v>
      </c>
      <c r="E1419" s="70" t="s">
        <v>78</v>
      </c>
      <c r="F1419" s="70" t="str">
        <f t="shared" si="36"/>
        <v>250128S08_Mx_area_2_Pro</v>
      </c>
      <c r="G1419" s="144" t="s">
        <v>890</v>
      </c>
      <c r="H1419" s="70">
        <v>2</v>
      </c>
      <c r="I1419" s="122">
        <v>3.44</v>
      </c>
      <c r="K1419" s="70" t="s">
        <v>736</v>
      </c>
      <c r="R1419" t="s">
        <v>849</v>
      </c>
      <c r="S1419" t="s">
        <v>71</v>
      </c>
    </row>
    <row r="1420" spans="1:19" x14ac:dyDescent="0.25">
      <c r="A1420" s="70" t="str">
        <f>extraction!$C$35</f>
        <v>250128S08_Mx_Batch_31_Tube_08</v>
      </c>
      <c r="B1420" s="70" t="str">
        <f>extraction!$D$35</f>
        <v>250128S08_Mx</v>
      </c>
      <c r="C1420" t="s">
        <v>745</v>
      </c>
      <c r="D1420" s="70" t="s">
        <v>92</v>
      </c>
      <c r="E1420" s="70" t="s">
        <v>78</v>
      </c>
      <c r="F1420" s="70" t="str">
        <f t="shared" si="36"/>
        <v>250128S08_Mx_area_2_Ser</v>
      </c>
      <c r="G1420" s="144" t="s">
        <v>890</v>
      </c>
      <c r="H1420" s="70">
        <v>2</v>
      </c>
      <c r="I1420" s="122">
        <v>2.86</v>
      </c>
      <c r="K1420" s="70" t="s">
        <v>736</v>
      </c>
      <c r="R1420" t="s">
        <v>849</v>
      </c>
      <c r="S1420" t="s">
        <v>71</v>
      </c>
    </row>
    <row r="1421" spans="1:19" x14ac:dyDescent="0.25">
      <c r="A1421" s="70" t="str">
        <f>extraction!$C$35</f>
        <v>250128S08_Mx_Batch_31_Tube_08</v>
      </c>
      <c r="B1421" s="70" t="str">
        <f>extraction!$D$35</f>
        <v>250128S08_Mx</v>
      </c>
      <c r="C1421" t="s">
        <v>746</v>
      </c>
      <c r="D1421" s="70" t="s">
        <v>93</v>
      </c>
      <c r="E1421" s="70" t="s">
        <v>78</v>
      </c>
      <c r="F1421" s="70" t="str">
        <f t="shared" si="36"/>
        <v>250128S08_Mx_area_2_Thr</v>
      </c>
      <c r="G1421" s="144" t="s">
        <v>890</v>
      </c>
      <c r="H1421" s="70">
        <v>2</v>
      </c>
      <c r="I1421" s="122">
        <v>2.35</v>
      </c>
      <c r="K1421" s="70" t="s">
        <v>736</v>
      </c>
      <c r="R1421" t="s">
        <v>849</v>
      </c>
      <c r="S1421" t="s">
        <v>71</v>
      </c>
    </row>
    <row r="1422" spans="1:19" x14ac:dyDescent="0.25">
      <c r="A1422" s="70" t="str">
        <f>extraction!$C$35</f>
        <v>250128S08_Mx_Batch_31_Tube_08</v>
      </c>
      <c r="B1422" s="70" t="str">
        <f>extraction!$D$35</f>
        <v>250128S08_Mx</v>
      </c>
      <c r="C1422" t="s">
        <v>747</v>
      </c>
      <c r="D1422" s="70" t="s">
        <v>94</v>
      </c>
      <c r="E1422" s="70" t="s">
        <v>78</v>
      </c>
      <c r="F1422" s="70" t="str">
        <f t="shared" si="36"/>
        <v>250128S08_Mx_area_2_Tyr</v>
      </c>
      <c r="G1422" s="144" t="s">
        <v>890</v>
      </c>
      <c r="H1422" s="70">
        <v>2</v>
      </c>
      <c r="I1422" s="122"/>
      <c r="K1422" s="70" t="s">
        <v>736</v>
      </c>
      <c r="R1422" t="s">
        <v>849</v>
      </c>
      <c r="S1422" t="s">
        <v>71</v>
      </c>
    </row>
    <row r="1423" spans="1:19" x14ac:dyDescent="0.25">
      <c r="A1423" s="70" t="str">
        <f>extraction!$C$35</f>
        <v>250128S08_Mx_Batch_31_Tube_08</v>
      </c>
      <c r="B1423" s="70" t="str">
        <f>extraction!$D$35</f>
        <v>250128S08_Mx</v>
      </c>
      <c r="C1423" t="s">
        <v>774</v>
      </c>
      <c r="D1423" s="70" t="s">
        <v>95</v>
      </c>
      <c r="E1423" s="70" t="s">
        <v>78</v>
      </c>
      <c r="F1423" s="70" t="str">
        <f t="shared" si="36"/>
        <v>250128S08_Mx_area_2_Val</v>
      </c>
      <c r="G1423" s="144" t="s">
        <v>890</v>
      </c>
      <c r="H1423" s="70">
        <v>2</v>
      </c>
      <c r="I1423" s="122"/>
      <c r="K1423" s="70" t="s">
        <v>736</v>
      </c>
      <c r="R1423" t="s">
        <v>849</v>
      </c>
      <c r="S1423" t="s">
        <v>71</v>
      </c>
    </row>
    <row r="1424" spans="1:19" x14ac:dyDescent="0.25">
      <c r="I1424" s="145"/>
    </row>
    <row r="1425" spans="1:19" x14ac:dyDescent="0.25">
      <c r="A1425" s="70" t="str">
        <f>extraction!$C$36</f>
        <v>250128S09_Mx_Batch_31_Tube_09</v>
      </c>
      <c r="B1425" s="70" t="str">
        <f>extraction!$D$36</f>
        <v>250128S09_Mx</v>
      </c>
      <c r="C1425" t="s">
        <v>734</v>
      </c>
      <c r="D1425" s="70" t="s">
        <v>84</v>
      </c>
      <c r="E1425" s="70" t="s">
        <v>77</v>
      </c>
      <c r="F1425" s="70" t="str">
        <f t="shared" ref="F1425:F1452" si="37">B1425&amp;"_"&amp;LEFT(E1425,4)&amp;"_"&amp;H1425&amp;"_"&amp;D1425</f>
        <v>250128S09_Mx_d15N_1_Ala</v>
      </c>
      <c r="G1425" s="146" t="s">
        <v>895</v>
      </c>
      <c r="H1425" s="70">
        <v>1</v>
      </c>
      <c r="I1425" s="147">
        <v>20.55</v>
      </c>
      <c r="J1425" s="70" t="s">
        <v>76</v>
      </c>
      <c r="K1425" s="70" t="s">
        <v>736</v>
      </c>
      <c r="R1425" t="s">
        <v>849</v>
      </c>
      <c r="S1425" t="s">
        <v>71</v>
      </c>
    </row>
    <row r="1426" spans="1:19" x14ac:dyDescent="0.25">
      <c r="A1426" s="70" t="str">
        <f>extraction!$C$36</f>
        <v>250128S09_Mx_Batch_31_Tube_09</v>
      </c>
      <c r="B1426" s="70" t="str">
        <f>extraction!$D$36</f>
        <v>250128S09_Mx</v>
      </c>
      <c r="C1426" t="s">
        <v>738</v>
      </c>
      <c r="D1426" s="70" t="s">
        <v>85</v>
      </c>
      <c r="E1426" s="70" t="s">
        <v>77</v>
      </c>
      <c r="F1426" s="70" t="str">
        <f t="shared" si="37"/>
        <v>250128S09_Mx_d15N_1_Asp</v>
      </c>
      <c r="G1426" s="146" t="s">
        <v>895</v>
      </c>
      <c r="H1426" s="70">
        <v>1</v>
      </c>
      <c r="I1426" s="147">
        <v>15.57</v>
      </c>
      <c r="J1426" s="70" t="s">
        <v>76</v>
      </c>
      <c r="K1426" s="70" t="s">
        <v>736</v>
      </c>
      <c r="R1426" t="s">
        <v>849</v>
      </c>
      <c r="S1426" t="s">
        <v>71</v>
      </c>
    </row>
    <row r="1427" spans="1:19" x14ac:dyDescent="0.25">
      <c r="A1427" s="70" t="str">
        <f>extraction!$C$36</f>
        <v>250128S09_Mx_Batch_31_Tube_09</v>
      </c>
      <c r="B1427" s="70" t="str">
        <f>extraction!$D$36</f>
        <v>250128S09_Mx</v>
      </c>
      <c r="C1427" t="s">
        <v>851</v>
      </c>
      <c r="D1427" s="70" t="s">
        <v>86</v>
      </c>
      <c r="E1427" s="70" t="s">
        <v>77</v>
      </c>
      <c r="F1427" s="70" t="str">
        <f t="shared" si="37"/>
        <v>250128S09_Mx_d15N_1_Glu</v>
      </c>
      <c r="G1427" s="146" t="s">
        <v>895</v>
      </c>
      <c r="H1427" s="70">
        <v>1</v>
      </c>
      <c r="I1427" s="147">
        <v>19.46</v>
      </c>
      <c r="J1427" s="70" t="s">
        <v>76</v>
      </c>
      <c r="K1427" s="70" t="s">
        <v>736</v>
      </c>
      <c r="R1427" t="s">
        <v>849</v>
      </c>
      <c r="S1427" t="s">
        <v>71</v>
      </c>
    </row>
    <row r="1428" spans="1:19" x14ac:dyDescent="0.25">
      <c r="A1428" s="70" t="str">
        <f>extraction!$C$36</f>
        <v>250128S09_Mx_Batch_31_Tube_09</v>
      </c>
      <c r="B1428" s="70" t="str">
        <f>extraction!$D$36</f>
        <v>250128S09_Mx</v>
      </c>
      <c r="C1428" s="127" t="s">
        <v>155</v>
      </c>
      <c r="D1428" s="70" t="s">
        <v>87</v>
      </c>
      <c r="E1428" s="70" t="s">
        <v>77</v>
      </c>
      <c r="F1428" s="70" t="str">
        <f t="shared" si="37"/>
        <v>250128S09_Mx_d15N_1_Gly</v>
      </c>
      <c r="G1428" s="146" t="s">
        <v>895</v>
      </c>
      <c r="H1428" s="70">
        <v>1</v>
      </c>
      <c r="I1428" s="147">
        <v>11.82</v>
      </c>
      <c r="J1428" s="70" t="s">
        <v>76</v>
      </c>
      <c r="K1428" s="70" t="s">
        <v>736</v>
      </c>
      <c r="R1428" t="s">
        <v>849</v>
      </c>
      <c r="S1428" t="s">
        <v>71</v>
      </c>
    </row>
    <row r="1429" spans="1:19" x14ac:dyDescent="0.25">
      <c r="A1429" s="70" t="str">
        <f>extraction!$C$36</f>
        <v>250128S09_Mx_Batch_31_Tube_09</v>
      </c>
      <c r="B1429" s="70" t="str">
        <f>extraction!$D$36</f>
        <v>250128S09_Mx</v>
      </c>
      <c r="C1429" t="s">
        <v>739</v>
      </c>
      <c r="D1429" s="70" t="s">
        <v>850</v>
      </c>
      <c r="E1429" s="70" t="s">
        <v>77</v>
      </c>
      <c r="F1429" s="70" t="str">
        <f t="shared" si="37"/>
        <v>250128S09_Mx_d15N_1_Ile</v>
      </c>
      <c r="G1429" s="146" t="s">
        <v>895</v>
      </c>
      <c r="H1429" s="70">
        <v>1</v>
      </c>
      <c r="I1429" s="147">
        <v>17.25</v>
      </c>
      <c r="J1429" s="70" t="s">
        <v>76</v>
      </c>
      <c r="K1429" s="70" t="s">
        <v>736</v>
      </c>
      <c r="R1429" t="s">
        <v>849</v>
      </c>
      <c r="S1429" t="s">
        <v>71</v>
      </c>
    </row>
    <row r="1430" spans="1:19" x14ac:dyDescent="0.25">
      <c r="A1430" s="70" t="str">
        <f>extraction!$C$36</f>
        <v>250128S09_Mx_Batch_31_Tube_09</v>
      </c>
      <c r="B1430" s="70" t="str">
        <f>extraction!$D$36</f>
        <v>250128S09_Mx</v>
      </c>
      <c r="C1430" t="s">
        <v>740</v>
      </c>
      <c r="D1430" s="70" t="s">
        <v>88</v>
      </c>
      <c r="E1430" s="70" t="s">
        <v>77</v>
      </c>
      <c r="F1430" s="70" t="str">
        <f t="shared" si="37"/>
        <v>250128S09_Mx_d15N_1_Leu</v>
      </c>
      <c r="G1430" s="146" t="s">
        <v>895</v>
      </c>
      <c r="H1430" s="70">
        <v>1</v>
      </c>
      <c r="I1430" s="147">
        <v>16.38</v>
      </c>
      <c r="J1430" s="70" t="s">
        <v>76</v>
      </c>
      <c r="K1430" s="70" t="s">
        <v>736</v>
      </c>
      <c r="R1430" t="s">
        <v>849</v>
      </c>
      <c r="S1430" t="s">
        <v>71</v>
      </c>
    </row>
    <row r="1431" spans="1:19" x14ac:dyDescent="0.25">
      <c r="A1431" s="70" t="str">
        <f>extraction!$C$36</f>
        <v>250128S09_Mx_Batch_31_Tube_09</v>
      </c>
      <c r="B1431" s="70" t="str">
        <f>extraction!$D$36</f>
        <v>250128S09_Mx</v>
      </c>
      <c r="C1431" t="s">
        <v>741</v>
      </c>
      <c r="D1431" s="70" t="s">
        <v>89</v>
      </c>
      <c r="E1431" s="70" t="s">
        <v>77</v>
      </c>
      <c r="F1431" s="70" t="str">
        <f t="shared" si="37"/>
        <v>250128S09_Mx_d15N_1_Lys</v>
      </c>
      <c r="G1431" s="146" t="s">
        <v>895</v>
      </c>
      <c r="H1431" s="70">
        <v>1</v>
      </c>
      <c r="I1431" s="147">
        <v>8.42</v>
      </c>
      <c r="J1431" s="70" t="s">
        <v>76</v>
      </c>
      <c r="K1431" s="70" t="s">
        <v>736</v>
      </c>
      <c r="R1431" t="s">
        <v>849</v>
      </c>
      <c r="S1431" t="s">
        <v>71</v>
      </c>
    </row>
    <row r="1432" spans="1:19" x14ac:dyDescent="0.25">
      <c r="A1432" s="70" t="str">
        <f>extraction!$C$36</f>
        <v>250128S09_Mx_Batch_31_Tube_09</v>
      </c>
      <c r="B1432" s="70" t="str">
        <f>extraction!$D$36</f>
        <v>250128S09_Mx</v>
      </c>
      <c r="C1432" t="s">
        <v>742</v>
      </c>
      <c r="D1432" s="70" t="s">
        <v>852</v>
      </c>
      <c r="E1432" s="70" t="s">
        <v>77</v>
      </c>
      <c r="F1432" s="70" t="str">
        <f t="shared" si="37"/>
        <v>250128S09_Mx_d15N_1_NLeu</v>
      </c>
      <c r="G1432" s="146" t="s">
        <v>895</v>
      </c>
      <c r="H1432" s="70">
        <v>1</v>
      </c>
      <c r="I1432" s="147">
        <v>-1.55</v>
      </c>
      <c r="J1432" s="70" t="s">
        <v>76</v>
      </c>
      <c r="K1432" s="70" t="s">
        <v>736</v>
      </c>
      <c r="R1432" t="s">
        <v>849</v>
      </c>
      <c r="S1432" t="s">
        <v>71</v>
      </c>
    </row>
    <row r="1433" spans="1:19" x14ac:dyDescent="0.25">
      <c r="A1433" s="70" t="str">
        <f>extraction!$C$36</f>
        <v>250128S09_Mx_Batch_31_Tube_09</v>
      </c>
      <c r="B1433" s="70" t="str">
        <f>extraction!$D$36</f>
        <v>250128S09_Mx</v>
      </c>
      <c r="C1433" t="s">
        <v>743</v>
      </c>
      <c r="D1433" s="70" t="s">
        <v>90</v>
      </c>
      <c r="E1433" s="70" t="s">
        <v>77</v>
      </c>
      <c r="F1433" s="70" t="str">
        <f t="shared" si="37"/>
        <v>250128S09_Mx_d15N_1_Phe</v>
      </c>
      <c r="G1433" s="146" t="s">
        <v>895</v>
      </c>
      <c r="H1433" s="70">
        <v>1</v>
      </c>
      <c r="I1433" s="147">
        <v>8.1999999999999993</v>
      </c>
      <c r="J1433" s="70" t="s">
        <v>76</v>
      </c>
      <c r="K1433" s="70" t="s">
        <v>736</v>
      </c>
      <c r="R1433" t="s">
        <v>849</v>
      </c>
      <c r="S1433" t="s">
        <v>71</v>
      </c>
    </row>
    <row r="1434" spans="1:19" x14ac:dyDescent="0.25">
      <c r="A1434" s="70" t="str">
        <f>extraction!$C$36</f>
        <v>250128S09_Mx_Batch_31_Tube_09</v>
      </c>
      <c r="B1434" s="70" t="str">
        <f>extraction!$D$36</f>
        <v>250128S09_Mx</v>
      </c>
      <c r="C1434" t="s">
        <v>744</v>
      </c>
      <c r="D1434" s="70" t="s">
        <v>91</v>
      </c>
      <c r="E1434" s="70" t="s">
        <v>77</v>
      </c>
      <c r="F1434" s="70" t="str">
        <f t="shared" si="37"/>
        <v>250128S09_Mx_d15N_1_Pro</v>
      </c>
      <c r="G1434" s="146" t="s">
        <v>895</v>
      </c>
      <c r="H1434" s="70">
        <v>1</v>
      </c>
      <c r="I1434" s="147">
        <v>19.190000000000001</v>
      </c>
      <c r="J1434" s="70" t="s">
        <v>76</v>
      </c>
      <c r="K1434" s="70" t="s">
        <v>736</v>
      </c>
      <c r="R1434" t="s">
        <v>849</v>
      </c>
      <c r="S1434" t="s">
        <v>71</v>
      </c>
    </row>
    <row r="1435" spans="1:19" x14ac:dyDescent="0.25">
      <c r="A1435" s="70" t="str">
        <f>extraction!$C$36</f>
        <v>250128S09_Mx_Batch_31_Tube_09</v>
      </c>
      <c r="B1435" s="70" t="str">
        <f>extraction!$D$36</f>
        <v>250128S09_Mx</v>
      </c>
      <c r="C1435" t="s">
        <v>745</v>
      </c>
      <c r="D1435" s="70" t="s">
        <v>92</v>
      </c>
      <c r="E1435" s="70" t="s">
        <v>77</v>
      </c>
      <c r="F1435" s="70" t="str">
        <f t="shared" si="37"/>
        <v>250128S09_Mx_d15N_1_Ser</v>
      </c>
      <c r="G1435" s="146" t="s">
        <v>895</v>
      </c>
      <c r="H1435" s="70">
        <v>1</v>
      </c>
      <c r="I1435" s="147">
        <v>11.53</v>
      </c>
      <c r="J1435" s="70" t="s">
        <v>76</v>
      </c>
      <c r="K1435" s="70" t="s">
        <v>736</v>
      </c>
      <c r="R1435" t="s">
        <v>849</v>
      </c>
      <c r="S1435" t="s">
        <v>71</v>
      </c>
    </row>
    <row r="1436" spans="1:19" x14ac:dyDescent="0.25">
      <c r="A1436" s="70" t="str">
        <f>extraction!$C$36</f>
        <v>250128S09_Mx_Batch_31_Tube_09</v>
      </c>
      <c r="B1436" s="70" t="str">
        <f>extraction!$D$36</f>
        <v>250128S09_Mx</v>
      </c>
      <c r="C1436" t="s">
        <v>746</v>
      </c>
      <c r="D1436" s="70" t="s">
        <v>93</v>
      </c>
      <c r="E1436" s="70" t="s">
        <v>77</v>
      </c>
      <c r="F1436" s="70" t="str">
        <f t="shared" si="37"/>
        <v>250128S09_Mx_d15N_1_Thr</v>
      </c>
      <c r="G1436" s="146" t="s">
        <v>895</v>
      </c>
      <c r="H1436" s="70">
        <v>1</v>
      </c>
      <c r="I1436" s="147">
        <v>-3.82</v>
      </c>
      <c r="J1436" s="70" t="s">
        <v>76</v>
      </c>
      <c r="K1436" s="70" t="s">
        <v>736</v>
      </c>
      <c r="R1436" t="s">
        <v>849</v>
      </c>
      <c r="S1436" t="s">
        <v>71</v>
      </c>
    </row>
    <row r="1437" spans="1:19" x14ac:dyDescent="0.25">
      <c r="A1437" s="70" t="str">
        <f>extraction!$C$36</f>
        <v>250128S09_Mx_Batch_31_Tube_09</v>
      </c>
      <c r="B1437" s="70" t="str">
        <f>extraction!$D$36</f>
        <v>250128S09_Mx</v>
      </c>
      <c r="C1437" t="s">
        <v>747</v>
      </c>
      <c r="D1437" s="70" t="s">
        <v>94</v>
      </c>
      <c r="E1437" s="70" t="s">
        <v>77</v>
      </c>
      <c r="F1437" s="70" t="str">
        <f t="shared" si="37"/>
        <v>250128S09_Mx_d15N_1_Tyr</v>
      </c>
      <c r="G1437" s="146" t="s">
        <v>895</v>
      </c>
      <c r="H1437" s="70">
        <v>1</v>
      </c>
      <c r="I1437" s="147"/>
      <c r="J1437" s="70" t="s">
        <v>76</v>
      </c>
      <c r="K1437" s="70" t="s">
        <v>736</v>
      </c>
      <c r="R1437" t="s">
        <v>849</v>
      </c>
      <c r="S1437" t="s">
        <v>71</v>
      </c>
    </row>
    <row r="1438" spans="1:19" x14ac:dyDescent="0.25">
      <c r="A1438" s="70" t="str">
        <f>extraction!$C$36</f>
        <v>250128S09_Mx_Batch_31_Tube_09</v>
      </c>
      <c r="B1438" s="70" t="str">
        <f>extraction!$D$36</f>
        <v>250128S09_Mx</v>
      </c>
      <c r="C1438" t="s">
        <v>774</v>
      </c>
      <c r="D1438" s="70" t="s">
        <v>95</v>
      </c>
      <c r="E1438" s="70" t="s">
        <v>77</v>
      </c>
      <c r="F1438" s="70" t="str">
        <f t="shared" si="37"/>
        <v>250128S09_Mx_d15N_1_Val</v>
      </c>
      <c r="G1438" s="146" t="s">
        <v>895</v>
      </c>
      <c r="H1438" s="70">
        <v>1</v>
      </c>
      <c r="I1438" s="147"/>
      <c r="J1438" s="70" t="s">
        <v>76</v>
      </c>
      <c r="K1438" s="70" t="s">
        <v>736</v>
      </c>
      <c r="R1438" t="s">
        <v>849</v>
      </c>
      <c r="S1438" t="s">
        <v>71</v>
      </c>
    </row>
    <row r="1439" spans="1:19" x14ac:dyDescent="0.25">
      <c r="A1439" s="70" t="str">
        <f>extraction!$C$36</f>
        <v>250128S09_Mx_Batch_31_Tube_09</v>
      </c>
      <c r="B1439" s="70" t="str">
        <f>extraction!$D$36</f>
        <v>250128S09_Mx</v>
      </c>
      <c r="C1439" t="s">
        <v>734</v>
      </c>
      <c r="D1439" s="70" t="s">
        <v>84</v>
      </c>
      <c r="E1439" s="70" t="s">
        <v>78</v>
      </c>
      <c r="F1439" s="70" t="str">
        <f t="shared" si="37"/>
        <v>250128S09_Mx_area_1_Ala</v>
      </c>
      <c r="G1439" s="146" t="s">
        <v>895</v>
      </c>
      <c r="H1439" s="70">
        <v>1</v>
      </c>
      <c r="I1439" s="147">
        <v>2.3199999999999998</v>
      </c>
      <c r="K1439" s="70" t="s">
        <v>736</v>
      </c>
      <c r="R1439" t="s">
        <v>849</v>
      </c>
      <c r="S1439" t="s">
        <v>71</v>
      </c>
    </row>
    <row r="1440" spans="1:19" x14ac:dyDescent="0.25">
      <c r="A1440" s="70" t="str">
        <f>extraction!$C$36</f>
        <v>250128S09_Mx_Batch_31_Tube_09</v>
      </c>
      <c r="B1440" s="70" t="str">
        <f>extraction!$D$36</f>
        <v>250128S09_Mx</v>
      </c>
      <c r="C1440" t="s">
        <v>738</v>
      </c>
      <c r="D1440" s="70" t="s">
        <v>85</v>
      </c>
      <c r="E1440" s="70" t="s">
        <v>78</v>
      </c>
      <c r="F1440" s="70" t="str">
        <f t="shared" si="37"/>
        <v>250128S09_Mx_area_1_Asp</v>
      </c>
      <c r="G1440" s="146" t="s">
        <v>895</v>
      </c>
      <c r="H1440" s="70">
        <v>1</v>
      </c>
      <c r="I1440" s="147">
        <v>6.55</v>
      </c>
      <c r="K1440" s="70" t="s">
        <v>736</v>
      </c>
      <c r="R1440" t="s">
        <v>849</v>
      </c>
      <c r="S1440" t="s">
        <v>71</v>
      </c>
    </row>
    <row r="1441" spans="1:19" x14ac:dyDescent="0.25">
      <c r="A1441" s="70" t="str">
        <f>extraction!$C$36</f>
        <v>250128S09_Mx_Batch_31_Tube_09</v>
      </c>
      <c r="B1441" s="70" t="str">
        <f>extraction!$D$36</f>
        <v>250128S09_Mx</v>
      </c>
      <c r="C1441" t="s">
        <v>851</v>
      </c>
      <c r="D1441" s="70" t="s">
        <v>86</v>
      </c>
      <c r="E1441" s="70" t="s">
        <v>78</v>
      </c>
      <c r="F1441" s="70" t="str">
        <f t="shared" si="37"/>
        <v>250128S09_Mx_area_1_Glu</v>
      </c>
      <c r="G1441" s="146" t="s">
        <v>895</v>
      </c>
      <c r="H1441" s="70">
        <v>1</v>
      </c>
      <c r="I1441" s="147">
        <v>7.26</v>
      </c>
      <c r="K1441" s="70" t="s">
        <v>736</v>
      </c>
      <c r="R1441" t="s">
        <v>849</v>
      </c>
      <c r="S1441" t="s">
        <v>71</v>
      </c>
    </row>
    <row r="1442" spans="1:19" x14ac:dyDescent="0.25">
      <c r="A1442" s="70" t="str">
        <f>extraction!$C$36</f>
        <v>250128S09_Mx_Batch_31_Tube_09</v>
      </c>
      <c r="B1442" s="70" t="str">
        <f>extraction!$D$36</f>
        <v>250128S09_Mx</v>
      </c>
      <c r="C1442" s="127" t="s">
        <v>155</v>
      </c>
      <c r="D1442" s="70" t="s">
        <v>87</v>
      </c>
      <c r="E1442" s="70" t="s">
        <v>78</v>
      </c>
      <c r="F1442" s="70" t="str">
        <f t="shared" si="37"/>
        <v>250128S09_Mx_area_1_Gly</v>
      </c>
      <c r="G1442" s="146" t="s">
        <v>895</v>
      </c>
      <c r="H1442" s="70">
        <v>1</v>
      </c>
      <c r="I1442" s="147">
        <v>5.14</v>
      </c>
      <c r="K1442" s="70" t="s">
        <v>736</v>
      </c>
      <c r="R1442" t="s">
        <v>849</v>
      </c>
      <c r="S1442" t="s">
        <v>71</v>
      </c>
    </row>
    <row r="1443" spans="1:19" x14ac:dyDescent="0.25">
      <c r="A1443" s="70" t="str">
        <f>extraction!$C$36</f>
        <v>250128S09_Mx_Batch_31_Tube_09</v>
      </c>
      <c r="B1443" s="70" t="str">
        <f>extraction!$D$36</f>
        <v>250128S09_Mx</v>
      </c>
      <c r="C1443" t="s">
        <v>739</v>
      </c>
      <c r="D1443" s="70" t="s">
        <v>850</v>
      </c>
      <c r="E1443" s="70" t="s">
        <v>78</v>
      </c>
      <c r="F1443" s="70" t="str">
        <f t="shared" si="37"/>
        <v>250128S09_Mx_area_1_Ile</v>
      </c>
      <c r="G1443" s="146" t="s">
        <v>895</v>
      </c>
      <c r="H1443" s="70">
        <v>1</v>
      </c>
      <c r="I1443" s="147">
        <v>1.22</v>
      </c>
      <c r="K1443" s="70" t="s">
        <v>736</v>
      </c>
      <c r="R1443" t="s">
        <v>849</v>
      </c>
      <c r="S1443" t="s">
        <v>71</v>
      </c>
    </row>
    <row r="1444" spans="1:19" x14ac:dyDescent="0.25">
      <c r="A1444" s="70" t="str">
        <f>extraction!$C$36</f>
        <v>250128S09_Mx_Batch_31_Tube_09</v>
      </c>
      <c r="B1444" s="70" t="str">
        <f>extraction!$D$36</f>
        <v>250128S09_Mx</v>
      </c>
      <c r="C1444" t="s">
        <v>740</v>
      </c>
      <c r="D1444" s="70" t="s">
        <v>88</v>
      </c>
      <c r="E1444" s="70" t="s">
        <v>78</v>
      </c>
      <c r="F1444" s="70" t="str">
        <f t="shared" si="37"/>
        <v>250128S09_Mx_area_1_Leu</v>
      </c>
      <c r="G1444" s="146" t="s">
        <v>895</v>
      </c>
      <c r="H1444" s="70">
        <v>1</v>
      </c>
      <c r="I1444" s="147">
        <v>3.2</v>
      </c>
      <c r="K1444" s="70" t="s">
        <v>736</v>
      </c>
      <c r="R1444" t="s">
        <v>849</v>
      </c>
      <c r="S1444" t="s">
        <v>71</v>
      </c>
    </row>
    <row r="1445" spans="1:19" x14ac:dyDescent="0.25">
      <c r="A1445" s="70" t="str">
        <f>extraction!$C$36</f>
        <v>250128S09_Mx_Batch_31_Tube_09</v>
      </c>
      <c r="B1445" s="70" t="str">
        <f>extraction!$D$36</f>
        <v>250128S09_Mx</v>
      </c>
      <c r="C1445" t="s">
        <v>741</v>
      </c>
      <c r="D1445" s="70" t="s">
        <v>89</v>
      </c>
      <c r="E1445" s="70" t="s">
        <v>78</v>
      </c>
      <c r="F1445" s="70" t="str">
        <f t="shared" si="37"/>
        <v>250128S09_Mx_area_1_Lys</v>
      </c>
      <c r="G1445" s="146" t="s">
        <v>895</v>
      </c>
      <c r="H1445" s="70">
        <v>1</v>
      </c>
      <c r="I1445" s="147">
        <v>6.13</v>
      </c>
      <c r="K1445" s="70" t="s">
        <v>736</v>
      </c>
      <c r="R1445" t="s">
        <v>849</v>
      </c>
      <c r="S1445" t="s">
        <v>71</v>
      </c>
    </row>
    <row r="1446" spans="1:19" x14ac:dyDescent="0.25">
      <c r="A1446" s="70" t="str">
        <f>extraction!$C$36</f>
        <v>250128S09_Mx_Batch_31_Tube_09</v>
      </c>
      <c r="B1446" s="70" t="str">
        <f>extraction!$D$36</f>
        <v>250128S09_Mx</v>
      </c>
      <c r="C1446" t="s">
        <v>742</v>
      </c>
      <c r="D1446" s="70" t="s">
        <v>852</v>
      </c>
      <c r="E1446" s="70" t="s">
        <v>78</v>
      </c>
      <c r="F1446" s="70" t="str">
        <f t="shared" si="37"/>
        <v>250128S09_Mx_area_1_NLeu</v>
      </c>
      <c r="G1446" s="146" t="s">
        <v>895</v>
      </c>
      <c r="H1446" s="70">
        <v>1</v>
      </c>
      <c r="I1446" s="147">
        <v>25.19</v>
      </c>
      <c r="K1446" s="70" t="s">
        <v>736</v>
      </c>
      <c r="R1446" t="s">
        <v>849</v>
      </c>
      <c r="S1446" t="s">
        <v>71</v>
      </c>
    </row>
    <row r="1447" spans="1:19" x14ac:dyDescent="0.25">
      <c r="A1447" s="70" t="str">
        <f>extraction!$C$36</f>
        <v>250128S09_Mx_Batch_31_Tube_09</v>
      </c>
      <c r="B1447" s="70" t="str">
        <f>extraction!$D$36</f>
        <v>250128S09_Mx</v>
      </c>
      <c r="C1447" t="s">
        <v>743</v>
      </c>
      <c r="D1447" s="70" t="s">
        <v>90</v>
      </c>
      <c r="E1447" s="70" t="s">
        <v>78</v>
      </c>
      <c r="F1447" s="70" t="str">
        <f t="shared" si="37"/>
        <v>250128S09_Mx_area_1_Phe</v>
      </c>
      <c r="G1447" s="146" t="s">
        <v>895</v>
      </c>
      <c r="H1447" s="70">
        <v>1</v>
      </c>
      <c r="I1447" s="147">
        <v>1.28</v>
      </c>
      <c r="K1447" s="70" t="s">
        <v>736</v>
      </c>
      <c r="R1447" t="s">
        <v>849</v>
      </c>
      <c r="S1447" t="s">
        <v>71</v>
      </c>
    </row>
    <row r="1448" spans="1:19" x14ac:dyDescent="0.25">
      <c r="A1448" s="70" t="str">
        <f>extraction!$C$36</f>
        <v>250128S09_Mx_Batch_31_Tube_09</v>
      </c>
      <c r="B1448" s="70" t="str">
        <f>extraction!$D$36</f>
        <v>250128S09_Mx</v>
      </c>
      <c r="C1448" t="s">
        <v>744</v>
      </c>
      <c r="D1448" s="70" t="s">
        <v>91</v>
      </c>
      <c r="E1448" s="70" t="s">
        <v>78</v>
      </c>
      <c r="F1448" s="70" t="str">
        <f t="shared" si="37"/>
        <v>250128S09_Mx_area_1_Pro</v>
      </c>
      <c r="G1448" s="146" t="s">
        <v>895</v>
      </c>
      <c r="H1448" s="70">
        <v>1</v>
      </c>
      <c r="I1448" s="147">
        <v>3.96</v>
      </c>
      <c r="K1448" s="70" t="s">
        <v>736</v>
      </c>
      <c r="R1448" t="s">
        <v>849</v>
      </c>
      <c r="S1448" t="s">
        <v>71</v>
      </c>
    </row>
    <row r="1449" spans="1:19" x14ac:dyDescent="0.25">
      <c r="A1449" s="70" t="str">
        <f>extraction!$C$36</f>
        <v>250128S09_Mx_Batch_31_Tube_09</v>
      </c>
      <c r="B1449" s="70" t="str">
        <f>extraction!$D$36</f>
        <v>250128S09_Mx</v>
      </c>
      <c r="C1449" t="s">
        <v>745</v>
      </c>
      <c r="D1449" s="70" t="s">
        <v>92</v>
      </c>
      <c r="E1449" s="70" t="s">
        <v>78</v>
      </c>
      <c r="F1449" s="70" t="str">
        <f t="shared" si="37"/>
        <v>250128S09_Mx_area_1_Ser</v>
      </c>
      <c r="G1449" s="146" t="s">
        <v>895</v>
      </c>
      <c r="H1449" s="70">
        <v>1</v>
      </c>
      <c r="I1449" s="147">
        <v>3.37</v>
      </c>
      <c r="K1449" s="70" t="s">
        <v>736</v>
      </c>
      <c r="R1449" t="s">
        <v>849</v>
      </c>
      <c r="S1449" t="s">
        <v>71</v>
      </c>
    </row>
    <row r="1450" spans="1:19" x14ac:dyDescent="0.25">
      <c r="A1450" s="70" t="str">
        <f>extraction!$C$36</f>
        <v>250128S09_Mx_Batch_31_Tube_09</v>
      </c>
      <c r="B1450" s="70" t="str">
        <f>extraction!$D$36</f>
        <v>250128S09_Mx</v>
      </c>
      <c r="C1450" t="s">
        <v>746</v>
      </c>
      <c r="D1450" s="70" t="s">
        <v>93</v>
      </c>
      <c r="E1450" s="70" t="s">
        <v>78</v>
      </c>
      <c r="F1450" s="70" t="str">
        <f t="shared" si="37"/>
        <v>250128S09_Mx_area_1_Thr</v>
      </c>
      <c r="G1450" s="146" t="s">
        <v>895</v>
      </c>
      <c r="H1450" s="70">
        <v>1</v>
      </c>
      <c r="I1450" s="147">
        <v>2.85</v>
      </c>
      <c r="K1450" s="70" t="s">
        <v>736</v>
      </c>
      <c r="R1450" t="s">
        <v>849</v>
      </c>
      <c r="S1450" t="s">
        <v>71</v>
      </c>
    </row>
    <row r="1451" spans="1:19" x14ac:dyDescent="0.25">
      <c r="A1451" s="70" t="str">
        <f>extraction!$C$36</f>
        <v>250128S09_Mx_Batch_31_Tube_09</v>
      </c>
      <c r="B1451" s="70" t="str">
        <f>extraction!$D$36</f>
        <v>250128S09_Mx</v>
      </c>
      <c r="C1451" t="s">
        <v>747</v>
      </c>
      <c r="D1451" s="70" t="s">
        <v>94</v>
      </c>
      <c r="E1451" s="70" t="s">
        <v>78</v>
      </c>
      <c r="F1451" s="70" t="str">
        <f t="shared" si="37"/>
        <v>250128S09_Mx_area_1_Tyr</v>
      </c>
      <c r="G1451" s="146" t="s">
        <v>895</v>
      </c>
      <c r="H1451" s="70">
        <v>1</v>
      </c>
      <c r="I1451" s="147"/>
      <c r="K1451" s="70" t="s">
        <v>736</v>
      </c>
      <c r="R1451" t="s">
        <v>849</v>
      </c>
      <c r="S1451" t="s">
        <v>71</v>
      </c>
    </row>
    <row r="1452" spans="1:19" x14ac:dyDescent="0.25">
      <c r="A1452" s="70" t="str">
        <f>extraction!$C$36</f>
        <v>250128S09_Mx_Batch_31_Tube_09</v>
      </c>
      <c r="B1452" s="70" t="str">
        <f>extraction!$D$36</f>
        <v>250128S09_Mx</v>
      </c>
      <c r="C1452" t="s">
        <v>774</v>
      </c>
      <c r="D1452" s="70" t="s">
        <v>95</v>
      </c>
      <c r="E1452" s="70" t="s">
        <v>78</v>
      </c>
      <c r="F1452" s="70" t="str">
        <f t="shared" si="37"/>
        <v>250128S09_Mx_area_1_Val</v>
      </c>
      <c r="G1452" s="146" t="s">
        <v>895</v>
      </c>
      <c r="H1452" s="70">
        <v>1</v>
      </c>
      <c r="I1452" s="147"/>
      <c r="K1452" s="70" t="s">
        <v>736</v>
      </c>
      <c r="R1452" t="s">
        <v>849</v>
      </c>
      <c r="S1452" t="s">
        <v>71</v>
      </c>
    </row>
    <row r="1454" spans="1:19" x14ac:dyDescent="0.25">
      <c r="A1454" s="70" t="str">
        <f>extraction!$C$36</f>
        <v>250128S09_Mx_Batch_31_Tube_09</v>
      </c>
      <c r="B1454" s="70" t="str">
        <f>extraction!$D$36</f>
        <v>250128S09_Mx</v>
      </c>
      <c r="C1454" t="s">
        <v>734</v>
      </c>
      <c r="D1454" s="70" t="s">
        <v>84</v>
      </c>
      <c r="E1454" s="70" t="s">
        <v>77</v>
      </c>
      <c r="F1454" s="70" t="str">
        <f t="shared" ref="F1454:F1481" si="38">B1454&amp;"_"&amp;LEFT(E1454,4)&amp;"_"&amp;H1454&amp;"_"&amp;D1454</f>
        <v>250128S09_Mx_d15N_2_Ala</v>
      </c>
      <c r="G1454" s="146" t="s">
        <v>892</v>
      </c>
      <c r="H1454" s="70">
        <v>2</v>
      </c>
      <c r="I1454" s="147">
        <v>19.78</v>
      </c>
      <c r="J1454" s="70" t="s">
        <v>76</v>
      </c>
      <c r="K1454" s="70" t="s">
        <v>736</v>
      </c>
      <c r="R1454" t="s">
        <v>849</v>
      </c>
      <c r="S1454" t="s">
        <v>71</v>
      </c>
    </row>
    <row r="1455" spans="1:19" x14ac:dyDescent="0.25">
      <c r="A1455" s="70" t="str">
        <f>extraction!$C$36</f>
        <v>250128S09_Mx_Batch_31_Tube_09</v>
      </c>
      <c r="B1455" s="70" t="str">
        <f>extraction!$D$36</f>
        <v>250128S09_Mx</v>
      </c>
      <c r="C1455" t="s">
        <v>738</v>
      </c>
      <c r="D1455" s="70" t="s">
        <v>85</v>
      </c>
      <c r="E1455" s="70" t="s">
        <v>77</v>
      </c>
      <c r="F1455" s="70" t="str">
        <f t="shared" si="38"/>
        <v>250128S09_Mx_d15N_2_Asp</v>
      </c>
      <c r="G1455" s="146" t="s">
        <v>892</v>
      </c>
      <c r="H1455" s="70">
        <v>2</v>
      </c>
      <c r="I1455" s="147">
        <v>15.01</v>
      </c>
      <c r="J1455" s="70" t="s">
        <v>76</v>
      </c>
      <c r="K1455" s="70" t="s">
        <v>736</v>
      </c>
      <c r="R1455" t="s">
        <v>849</v>
      </c>
      <c r="S1455" t="s">
        <v>71</v>
      </c>
    </row>
    <row r="1456" spans="1:19" x14ac:dyDescent="0.25">
      <c r="A1456" s="70" t="str">
        <f>extraction!$C$36</f>
        <v>250128S09_Mx_Batch_31_Tube_09</v>
      </c>
      <c r="B1456" s="70" t="str">
        <f>extraction!$D$36</f>
        <v>250128S09_Mx</v>
      </c>
      <c r="C1456" t="s">
        <v>851</v>
      </c>
      <c r="D1456" s="70" t="s">
        <v>86</v>
      </c>
      <c r="E1456" s="70" t="s">
        <v>77</v>
      </c>
      <c r="F1456" s="70" t="str">
        <f t="shared" si="38"/>
        <v>250128S09_Mx_d15N_2_Glu</v>
      </c>
      <c r="G1456" s="146" t="s">
        <v>892</v>
      </c>
      <c r="H1456" s="70">
        <v>2</v>
      </c>
      <c r="I1456" s="147">
        <v>18.5</v>
      </c>
      <c r="J1456" s="70" t="s">
        <v>76</v>
      </c>
      <c r="K1456" s="70" t="s">
        <v>736</v>
      </c>
      <c r="R1456" t="s">
        <v>849</v>
      </c>
      <c r="S1456" t="s">
        <v>71</v>
      </c>
    </row>
    <row r="1457" spans="1:19" x14ac:dyDescent="0.25">
      <c r="A1457" s="70" t="str">
        <f>extraction!$C$36</f>
        <v>250128S09_Mx_Batch_31_Tube_09</v>
      </c>
      <c r="B1457" s="70" t="str">
        <f>extraction!$D$36</f>
        <v>250128S09_Mx</v>
      </c>
      <c r="C1457" s="127" t="s">
        <v>155</v>
      </c>
      <c r="D1457" s="70" t="s">
        <v>87</v>
      </c>
      <c r="E1457" s="70" t="s">
        <v>77</v>
      </c>
      <c r="F1457" s="70" t="str">
        <f t="shared" si="38"/>
        <v>250128S09_Mx_d15N_2_Gly</v>
      </c>
      <c r="G1457" s="146" t="s">
        <v>892</v>
      </c>
      <c r="H1457" s="70">
        <v>2</v>
      </c>
      <c r="I1457" s="147">
        <v>11.34</v>
      </c>
      <c r="J1457" s="70" t="s">
        <v>76</v>
      </c>
      <c r="K1457" s="70" t="s">
        <v>736</v>
      </c>
      <c r="R1457" t="s">
        <v>849</v>
      </c>
      <c r="S1457" t="s">
        <v>71</v>
      </c>
    </row>
    <row r="1458" spans="1:19" x14ac:dyDescent="0.25">
      <c r="A1458" s="70" t="str">
        <f>extraction!$C$36</f>
        <v>250128S09_Mx_Batch_31_Tube_09</v>
      </c>
      <c r="B1458" s="70" t="str">
        <f>extraction!$D$36</f>
        <v>250128S09_Mx</v>
      </c>
      <c r="C1458" t="s">
        <v>739</v>
      </c>
      <c r="D1458" s="70" t="s">
        <v>850</v>
      </c>
      <c r="E1458" s="70" t="s">
        <v>77</v>
      </c>
      <c r="F1458" s="70" t="str">
        <f t="shared" si="38"/>
        <v>250128S09_Mx_d15N_2_Ile</v>
      </c>
      <c r="G1458" s="146" t="s">
        <v>892</v>
      </c>
      <c r="H1458" s="70">
        <v>2</v>
      </c>
      <c r="I1458" s="147">
        <v>15.54</v>
      </c>
      <c r="J1458" s="70" t="s">
        <v>76</v>
      </c>
      <c r="K1458" s="70" t="s">
        <v>736</v>
      </c>
      <c r="R1458" t="s">
        <v>849</v>
      </c>
      <c r="S1458" t="s">
        <v>71</v>
      </c>
    </row>
    <row r="1459" spans="1:19" x14ac:dyDescent="0.25">
      <c r="A1459" s="70" t="str">
        <f>extraction!$C$36</f>
        <v>250128S09_Mx_Batch_31_Tube_09</v>
      </c>
      <c r="B1459" s="70" t="str">
        <f>extraction!$D$36</f>
        <v>250128S09_Mx</v>
      </c>
      <c r="C1459" t="s">
        <v>740</v>
      </c>
      <c r="D1459" s="70" t="s">
        <v>88</v>
      </c>
      <c r="E1459" s="70" t="s">
        <v>77</v>
      </c>
      <c r="F1459" s="70" t="str">
        <f t="shared" si="38"/>
        <v>250128S09_Mx_d15N_2_Leu</v>
      </c>
      <c r="G1459" s="146" t="s">
        <v>892</v>
      </c>
      <c r="H1459" s="70">
        <v>2</v>
      </c>
      <c r="I1459" s="147">
        <v>16.03</v>
      </c>
      <c r="J1459" s="70" t="s">
        <v>76</v>
      </c>
      <c r="K1459" s="70" t="s">
        <v>736</v>
      </c>
      <c r="R1459" t="s">
        <v>849</v>
      </c>
      <c r="S1459" t="s">
        <v>71</v>
      </c>
    </row>
    <row r="1460" spans="1:19" x14ac:dyDescent="0.25">
      <c r="A1460" s="70" t="str">
        <f>extraction!$C$36</f>
        <v>250128S09_Mx_Batch_31_Tube_09</v>
      </c>
      <c r="B1460" s="70" t="str">
        <f>extraction!$D$36</f>
        <v>250128S09_Mx</v>
      </c>
      <c r="C1460" t="s">
        <v>741</v>
      </c>
      <c r="D1460" s="70" t="s">
        <v>89</v>
      </c>
      <c r="E1460" s="70" t="s">
        <v>77</v>
      </c>
      <c r="F1460" s="70" t="str">
        <f t="shared" si="38"/>
        <v>250128S09_Mx_d15N_2_Lys</v>
      </c>
      <c r="G1460" s="146" t="s">
        <v>892</v>
      </c>
      <c r="H1460" s="70">
        <v>2</v>
      </c>
      <c r="I1460" s="147">
        <v>8.08</v>
      </c>
      <c r="J1460" s="70" t="s">
        <v>76</v>
      </c>
      <c r="K1460" s="70" t="s">
        <v>736</v>
      </c>
      <c r="R1460" t="s">
        <v>849</v>
      </c>
      <c r="S1460" t="s">
        <v>71</v>
      </c>
    </row>
    <row r="1461" spans="1:19" x14ac:dyDescent="0.25">
      <c r="A1461" s="70" t="str">
        <f>extraction!$C$36</f>
        <v>250128S09_Mx_Batch_31_Tube_09</v>
      </c>
      <c r="B1461" s="70" t="str">
        <f>extraction!$D$36</f>
        <v>250128S09_Mx</v>
      </c>
      <c r="C1461" t="s">
        <v>742</v>
      </c>
      <c r="D1461" s="70" t="s">
        <v>852</v>
      </c>
      <c r="E1461" s="70" t="s">
        <v>77</v>
      </c>
      <c r="F1461" s="70" t="str">
        <f t="shared" si="38"/>
        <v>250128S09_Mx_d15N_2_NLeu</v>
      </c>
      <c r="G1461" s="146" t="s">
        <v>892</v>
      </c>
      <c r="H1461" s="70">
        <v>2</v>
      </c>
      <c r="I1461" s="147">
        <v>-1.97</v>
      </c>
      <c r="J1461" s="70" t="s">
        <v>76</v>
      </c>
      <c r="K1461" s="70" t="s">
        <v>736</v>
      </c>
      <c r="R1461" t="s">
        <v>849</v>
      </c>
      <c r="S1461" t="s">
        <v>71</v>
      </c>
    </row>
    <row r="1462" spans="1:19" x14ac:dyDescent="0.25">
      <c r="A1462" s="70" t="str">
        <f>extraction!$C$36</f>
        <v>250128S09_Mx_Batch_31_Tube_09</v>
      </c>
      <c r="B1462" s="70" t="str">
        <f>extraction!$D$36</f>
        <v>250128S09_Mx</v>
      </c>
      <c r="C1462" t="s">
        <v>743</v>
      </c>
      <c r="D1462" s="70" t="s">
        <v>90</v>
      </c>
      <c r="E1462" s="70" t="s">
        <v>77</v>
      </c>
      <c r="F1462" s="70" t="str">
        <f t="shared" si="38"/>
        <v>250128S09_Mx_d15N_2_Phe</v>
      </c>
      <c r="G1462" s="146" t="s">
        <v>892</v>
      </c>
      <c r="H1462" s="70">
        <v>2</v>
      </c>
      <c r="I1462" s="147">
        <v>5.08</v>
      </c>
      <c r="J1462" s="70" t="s">
        <v>76</v>
      </c>
      <c r="K1462" s="70" t="s">
        <v>736</v>
      </c>
      <c r="R1462" t="s">
        <v>849</v>
      </c>
      <c r="S1462" t="s">
        <v>71</v>
      </c>
    </row>
    <row r="1463" spans="1:19" x14ac:dyDescent="0.25">
      <c r="A1463" s="70" t="str">
        <f>extraction!$C$36</f>
        <v>250128S09_Mx_Batch_31_Tube_09</v>
      </c>
      <c r="B1463" s="70" t="str">
        <f>extraction!$D$36</f>
        <v>250128S09_Mx</v>
      </c>
      <c r="C1463" t="s">
        <v>744</v>
      </c>
      <c r="D1463" s="70" t="s">
        <v>91</v>
      </c>
      <c r="E1463" s="70" t="s">
        <v>77</v>
      </c>
      <c r="F1463" s="70" t="str">
        <f t="shared" si="38"/>
        <v>250128S09_Mx_d15N_2_Pro</v>
      </c>
      <c r="G1463" s="146" t="s">
        <v>892</v>
      </c>
      <c r="H1463" s="70">
        <v>2</v>
      </c>
      <c r="I1463" s="147">
        <v>17.28</v>
      </c>
      <c r="J1463" s="70" t="s">
        <v>76</v>
      </c>
      <c r="K1463" s="70" t="s">
        <v>736</v>
      </c>
      <c r="R1463" t="s">
        <v>849</v>
      </c>
      <c r="S1463" t="s">
        <v>71</v>
      </c>
    </row>
    <row r="1464" spans="1:19" x14ac:dyDescent="0.25">
      <c r="A1464" s="70" t="str">
        <f>extraction!$C$36</f>
        <v>250128S09_Mx_Batch_31_Tube_09</v>
      </c>
      <c r="B1464" s="70" t="str">
        <f>extraction!$D$36</f>
        <v>250128S09_Mx</v>
      </c>
      <c r="C1464" t="s">
        <v>745</v>
      </c>
      <c r="D1464" s="70" t="s">
        <v>92</v>
      </c>
      <c r="E1464" s="70" t="s">
        <v>77</v>
      </c>
      <c r="F1464" s="70" t="str">
        <f t="shared" si="38"/>
        <v>250128S09_Mx_d15N_2_Ser</v>
      </c>
      <c r="G1464" s="146" t="s">
        <v>892</v>
      </c>
      <c r="H1464" s="70">
        <v>2</v>
      </c>
      <c r="I1464" s="147">
        <v>11.36</v>
      </c>
      <c r="J1464" s="70" t="s">
        <v>76</v>
      </c>
      <c r="K1464" s="70" t="s">
        <v>736</v>
      </c>
      <c r="R1464" t="s">
        <v>849</v>
      </c>
      <c r="S1464" t="s">
        <v>71</v>
      </c>
    </row>
    <row r="1465" spans="1:19" x14ac:dyDescent="0.25">
      <c r="A1465" s="70" t="str">
        <f>extraction!$C$36</f>
        <v>250128S09_Mx_Batch_31_Tube_09</v>
      </c>
      <c r="B1465" s="70" t="str">
        <f>extraction!$D$36</f>
        <v>250128S09_Mx</v>
      </c>
      <c r="C1465" t="s">
        <v>746</v>
      </c>
      <c r="D1465" s="70" t="s">
        <v>93</v>
      </c>
      <c r="E1465" s="70" t="s">
        <v>77</v>
      </c>
      <c r="F1465" s="70" t="str">
        <f t="shared" si="38"/>
        <v>250128S09_Mx_d15N_2_Thr</v>
      </c>
      <c r="G1465" s="146" t="s">
        <v>892</v>
      </c>
      <c r="H1465" s="70">
        <v>2</v>
      </c>
      <c r="I1465" s="147">
        <v>-4.2</v>
      </c>
      <c r="J1465" s="70" t="s">
        <v>76</v>
      </c>
      <c r="K1465" s="70" t="s">
        <v>736</v>
      </c>
      <c r="R1465" t="s">
        <v>849</v>
      </c>
      <c r="S1465" t="s">
        <v>71</v>
      </c>
    </row>
    <row r="1466" spans="1:19" x14ac:dyDescent="0.25">
      <c r="A1466" s="70" t="str">
        <f>extraction!$C$36</f>
        <v>250128S09_Mx_Batch_31_Tube_09</v>
      </c>
      <c r="B1466" s="70" t="str">
        <f>extraction!$D$36</f>
        <v>250128S09_Mx</v>
      </c>
      <c r="C1466" t="s">
        <v>747</v>
      </c>
      <c r="D1466" s="70" t="s">
        <v>94</v>
      </c>
      <c r="E1466" s="70" t="s">
        <v>77</v>
      </c>
      <c r="F1466" s="70" t="str">
        <f t="shared" si="38"/>
        <v>250128S09_Mx_d15N_2_Tyr</v>
      </c>
      <c r="G1466" s="146" t="s">
        <v>892</v>
      </c>
      <c r="H1466" s="70">
        <v>2</v>
      </c>
      <c r="I1466" s="147"/>
      <c r="J1466" s="70" t="s">
        <v>76</v>
      </c>
      <c r="K1466" s="70" t="s">
        <v>736</v>
      </c>
      <c r="R1466" t="s">
        <v>849</v>
      </c>
      <c r="S1466" t="s">
        <v>71</v>
      </c>
    </row>
    <row r="1467" spans="1:19" x14ac:dyDescent="0.25">
      <c r="A1467" s="70" t="str">
        <f>extraction!$C$36</f>
        <v>250128S09_Mx_Batch_31_Tube_09</v>
      </c>
      <c r="B1467" s="70" t="str">
        <f>extraction!$D$36</f>
        <v>250128S09_Mx</v>
      </c>
      <c r="C1467" t="s">
        <v>774</v>
      </c>
      <c r="D1467" s="70" t="s">
        <v>95</v>
      </c>
      <c r="E1467" s="70" t="s">
        <v>77</v>
      </c>
      <c r="F1467" s="70" t="str">
        <f t="shared" si="38"/>
        <v>250128S09_Mx_d15N_2_Val</v>
      </c>
      <c r="G1467" s="146" t="s">
        <v>892</v>
      </c>
      <c r="H1467" s="70">
        <v>2</v>
      </c>
      <c r="I1467" s="147"/>
      <c r="J1467" s="70" t="s">
        <v>76</v>
      </c>
      <c r="K1467" s="70" t="s">
        <v>736</v>
      </c>
      <c r="R1467" t="s">
        <v>849</v>
      </c>
      <c r="S1467" t="s">
        <v>71</v>
      </c>
    </row>
    <row r="1468" spans="1:19" x14ac:dyDescent="0.25">
      <c r="A1468" s="70" t="str">
        <f>extraction!$C$36</f>
        <v>250128S09_Mx_Batch_31_Tube_09</v>
      </c>
      <c r="B1468" s="70" t="str">
        <f>extraction!$D$36</f>
        <v>250128S09_Mx</v>
      </c>
      <c r="C1468" t="s">
        <v>734</v>
      </c>
      <c r="D1468" s="70" t="s">
        <v>84</v>
      </c>
      <c r="E1468" s="70" t="s">
        <v>78</v>
      </c>
      <c r="F1468" s="70" t="str">
        <f t="shared" si="38"/>
        <v>250128S09_Mx_area_2_Ala</v>
      </c>
      <c r="G1468" s="146" t="s">
        <v>892</v>
      </c>
      <c r="H1468" s="70">
        <v>2</v>
      </c>
      <c r="I1468" s="147">
        <v>2.21</v>
      </c>
      <c r="K1468" s="70" t="s">
        <v>736</v>
      </c>
      <c r="R1468" t="s">
        <v>849</v>
      </c>
      <c r="S1468" t="s">
        <v>71</v>
      </c>
    </row>
    <row r="1469" spans="1:19" x14ac:dyDescent="0.25">
      <c r="A1469" s="70" t="str">
        <f>extraction!$C$36</f>
        <v>250128S09_Mx_Batch_31_Tube_09</v>
      </c>
      <c r="B1469" s="70" t="str">
        <f>extraction!$D$36</f>
        <v>250128S09_Mx</v>
      </c>
      <c r="C1469" t="s">
        <v>738</v>
      </c>
      <c r="D1469" s="70" t="s">
        <v>85</v>
      </c>
      <c r="E1469" s="70" t="s">
        <v>78</v>
      </c>
      <c r="F1469" s="70" t="str">
        <f t="shared" si="38"/>
        <v>250128S09_Mx_area_2_Asp</v>
      </c>
      <c r="G1469" s="146" t="s">
        <v>892</v>
      </c>
      <c r="H1469" s="70">
        <v>2</v>
      </c>
      <c r="I1469" s="147">
        <v>6.64</v>
      </c>
      <c r="K1469" s="70" t="s">
        <v>736</v>
      </c>
      <c r="R1469" t="s">
        <v>849</v>
      </c>
      <c r="S1469" t="s">
        <v>71</v>
      </c>
    </row>
    <row r="1470" spans="1:19" x14ac:dyDescent="0.25">
      <c r="A1470" s="70" t="str">
        <f>extraction!$C$36</f>
        <v>250128S09_Mx_Batch_31_Tube_09</v>
      </c>
      <c r="B1470" s="70" t="str">
        <f>extraction!$D$36</f>
        <v>250128S09_Mx</v>
      </c>
      <c r="C1470" t="s">
        <v>851</v>
      </c>
      <c r="D1470" s="70" t="s">
        <v>86</v>
      </c>
      <c r="E1470" s="70" t="s">
        <v>78</v>
      </c>
      <c r="F1470" s="70" t="str">
        <f t="shared" si="38"/>
        <v>250128S09_Mx_area_2_Glu</v>
      </c>
      <c r="G1470" s="146" t="s">
        <v>892</v>
      </c>
      <c r="H1470" s="70">
        <v>2</v>
      </c>
      <c r="I1470" s="147">
        <v>7.47</v>
      </c>
      <c r="K1470" s="70" t="s">
        <v>736</v>
      </c>
      <c r="R1470" t="s">
        <v>849</v>
      </c>
      <c r="S1470" t="s">
        <v>71</v>
      </c>
    </row>
    <row r="1471" spans="1:19" x14ac:dyDescent="0.25">
      <c r="A1471" s="70" t="str">
        <f>extraction!$C$36</f>
        <v>250128S09_Mx_Batch_31_Tube_09</v>
      </c>
      <c r="B1471" s="70" t="str">
        <f>extraction!$D$36</f>
        <v>250128S09_Mx</v>
      </c>
      <c r="C1471" s="127" t="s">
        <v>155</v>
      </c>
      <c r="D1471" s="70" t="s">
        <v>87</v>
      </c>
      <c r="E1471" s="70" t="s">
        <v>78</v>
      </c>
      <c r="F1471" s="70" t="str">
        <f t="shared" si="38"/>
        <v>250128S09_Mx_area_2_Gly</v>
      </c>
      <c r="G1471" s="146" t="s">
        <v>892</v>
      </c>
      <c r="H1471" s="70">
        <v>2</v>
      </c>
      <c r="I1471" s="147">
        <v>5.15</v>
      </c>
      <c r="K1471" s="70" t="s">
        <v>736</v>
      </c>
      <c r="R1471" t="s">
        <v>849</v>
      </c>
      <c r="S1471" t="s">
        <v>71</v>
      </c>
    </row>
    <row r="1472" spans="1:19" x14ac:dyDescent="0.25">
      <c r="A1472" s="70" t="str">
        <f>extraction!$C$36</f>
        <v>250128S09_Mx_Batch_31_Tube_09</v>
      </c>
      <c r="B1472" s="70" t="str">
        <f>extraction!$D$36</f>
        <v>250128S09_Mx</v>
      </c>
      <c r="C1472" t="s">
        <v>739</v>
      </c>
      <c r="D1472" s="70" t="s">
        <v>850</v>
      </c>
      <c r="E1472" s="70" t="s">
        <v>78</v>
      </c>
      <c r="F1472" s="70" t="str">
        <f t="shared" si="38"/>
        <v>250128S09_Mx_area_2_Ile</v>
      </c>
      <c r="G1472" s="146" t="s">
        <v>892</v>
      </c>
      <c r="H1472" s="70">
        <v>2</v>
      </c>
      <c r="I1472" s="147">
        <v>1.1499999999999999</v>
      </c>
      <c r="K1472" s="70" t="s">
        <v>736</v>
      </c>
      <c r="R1472" t="s">
        <v>849</v>
      </c>
      <c r="S1472" t="s">
        <v>71</v>
      </c>
    </row>
    <row r="1473" spans="1:19" x14ac:dyDescent="0.25">
      <c r="A1473" s="70" t="str">
        <f>extraction!$C$36</f>
        <v>250128S09_Mx_Batch_31_Tube_09</v>
      </c>
      <c r="B1473" s="70" t="str">
        <f>extraction!$D$36</f>
        <v>250128S09_Mx</v>
      </c>
      <c r="C1473" t="s">
        <v>740</v>
      </c>
      <c r="D1473" s="70" t="s">
        <v>88</v>
      </c>
      <c r="E1473" s="70" t="s">
        <v>78</v>
      </c>
      <c r="F1473" s="70" t="str">
        <f t="shared" si="38"/>
        <v>250128S09_Mx_area_2_Leu</v>
      </c>
      <c r="G1473" s="146" t="s">
        <v>892</v>
      </c>
      <c r="H1473" s="70">
        <v>2</v>
      </c>
      <c r="I1473" s="147">
        <v>2.97</v>
      </c>
      <c r="K1473" s="70" t="s">
        <v>736</v>
      </c>
      <c r="R1473" t="s">
        <v>849</v>
      </c>
      <c r="S1473" t="s">
        <v>71</v>
      </c>
    </row>
    <row r="1474" spans="1:19" x14ac:dyDescent="0.25">
      <c r="A1474" s="70" t="str">
        <f>extraction!$C$36</f>
        <v>250128S09_Mx_Batch_31_Tube_09</v>
      </c>
      <c r="B1474" s="70" t="str">
        <f>extraction!$D$36</f>
        <v>250128S09_Mx</v>
      </c>
      <c r="C1474" t="s">
        <v>741</v>
      </c>
      <c r="D1474" s="70" t="s">
        <v>89</v>
      </c>
      <c r="E1474" s="70" t="s">
        <v>78</v>
      </c>
      <c r="F1474" s="70" t="str">
        <f t="shared" si="38"/>
        <v>250128S09_Mx_area_2_Lys</v>
      </c>
      <c r="G1474" s="146" t="s">
        <v>892</v>
      </c>
      <c r="H1474" s="70">
        <v>2</v>
      </c>
      <c r="I1474" s="147">
        <v>5.72</v>
      </c>
      <c r="K1474" s="70" t="s">
        <v>736</v>
      </c>
      <c r="R1474" t="s">
        <v>849</v>
      </c>
      <c r="S1474" t="s">
        <v>71</v>
      </c>
    </row>
    <row r="1475" spans="1:19" x14ac:dyDescent="0.25">
      <c r="A1475" s="70" t="str">
        <f>extraction!$C$36</f>
        <v>250128S09_Mx_Batch_31_Tube_09</v>
      </c>
      <c r="B1475" s="70" t="str">
        <f>extraction!$D$36</f>
        <v>250128S09_Mx</v>
      </c>
      <c r="C1475" t="s">
        <v>742</v>
      </c>
      <c r="D1475" s="70" t="s">
        <v>852</v>
      </c>
      <c r="E1475" s="70" t="s">
        <v>78</v>
      </c>
      <c r="F1475" s="70" t="str">
        <f t="shared" si="38"/>
        <v>250128S09_Mx_area_2_NLeu</v>
      </c>
      <c r="G1475" s="146" t="s">
        <v>892</v>
      </c>
      <c r="H1475" s="70">
        <v>2</v>
      </c>
      <c r="I1475" s="147">
        <v>25.18</v>
      </c>
      <c r="K1475" s="70" t="s">
        <v>736</v>
      </c>
      <c r="R1475" t="s">
        <v>849</v>
      </c>
      <c r="S1475" t="s">
        <v>71</v>
      </c>
    </row>
    <row r="1476" spans="1:19" x14ac:dyDescent="0.25">
      <c r="A1476" s="70" t="str">
        <f>extraction!$C$36</f>
        <v>250128S09_Mx_Batch_31_Tube_09</v>
      </c>
      <c r="B1476" s="70" t="str">
        <f>extraction!$D$36</f>
        <v>250128S09_Mx</v>
      </c>
      <c r="C1476" t="s">
        <v>743</v>
      </c>
      <c r="D1476" s="70" t="s">
        <v>90</v>
      </c>
      <c r="E1476" s="70" t="s">
        <v>78</v>
      </c>
      <c r="F1476" s="70" t="str">
        <f t="shared" si="38"/>
        <v>250128S09_Mx_area_2_Phe</v>
      </c>
      <c r="G1476" s="146" t="s">
        <v>892</v>
      </c>
      <c r="H1476" s="70">
        <v>2</v>
      </c>
      <c r="I1476" s="147">
        <v>1.37</v>
      </c>
      <c r="K1476" s="70" t="s">
        <v>736</v>
      </c>
      <c r="R1476" t="s">
        <v>849</v>
      </c>
      <c r="S1476" t="s">
        <v>71</v>
      </c>
    </row>
    <row r="1477" spans="1:19" x14ac:dyDescent="0.25">
      <c r="A1477" s="70" t="str">
        <f>extraction!$C$36</f>
        <v>250128S09_Mx_Batch_31_Tube_09</v>
      </c>
      <c r="B1477" s="70" t="str">
        <f>extraction!$D$36</f>
        <v>250128S09_Mx</v>
      </c>
      <c r="C1477" t="s">
        <v>744</v>
      </c>
      <c r="D1477" s="70" t="s">
        <v>91</v>
      </c>
      <c r="E1477" s="70" t="s">
        <v>78</v>
      </c>
      <c r="F1477" s="70" t="str">
        <f t="shared" si="38"/>
        <v>250128S09_Mx_area_2_Pro</v>
      </c>
      <c r="G1477" s="146" t="s">
        <v>892</v>
      </c>
      <c r="H1477" s="70">
        <v>2</v>
      </c>
      <c r="I1477" s="147">
        <v>3.85</v>
      </c>
      <c r="K1477" s="70" t="s">
        <v>736</v>
      </c>
      <c r="R1477" t="s">
        <v>849</v>
      </c>
      <c r="S1477" t="s">
        <v>71</v>
      </c>
    </row>
    <row r="1478" spans="1:19" x14ac:dyDescent="0.25">
      <c r="A1478" s="70" t="str">
        <f>extraction!$C$36</f>
        <v>250128S09_Mx_Batch_31_Tube_09</v>
      </c>
      <c r="B1478" s="70" t="str">
        <f>extraction!$D$36</f>
        <v>250128S09_Mx</v>
      </c>
      <c r="C1478" t="s">
        <v>745</v>
      </c>
      <c r="D1478" s="70" t="s">
        <v>92</v>
      </c>
      <c r="E1478" s="70" t="s">
        <v>78</v>
      </c>
      <c r="F1478" s="70" t="str">
        <f t="shared" si="38"/>
        <v>250128S09_Mx_area_2_Ser</v>
      </c>
      <c r="G1478" s="146" t="s">
        <v>892</v>
      </c>
      <c r="H1478" s="70">
        <v>2</v>
      </c>
      <c r="I1478" s="147">
        <v>3.23</v>
      </c>
      <c r="K1478" s="70" t="s">
        <v>736</v>
      </c>
      <c r="R1478" t="s">
        <v>849</v>
      </c>
      <c r="S1478" t="s">
        <v>71</v>
      </c>
    </row>
    <row r="1479" spans="1:19" x14ac:dyDescent="0.25">
      <c r="A1479" s="70" t="str">
        <f>extraction!$C$36</f>
        <v>250128S09_Mx_Batch_31_Tube_09</v>
      </c>
      <c r="B1479" s="70" t="str">
        <f>extraction!$D$36</f>
        <v>250128S09_Mx</v>
      </c>
      <c r="C1479" t="s">
        <v>746</v>
      </c>
      <c r="D1479" s="70" t="s">
        <v>93</v>
      </c>
      <c r="E1479" s="70" t="s">
        <v>78</v>
      </c>
      <c r="F1479" s="70" t="str">
        <f t="shared" si="38"/>
        <v>250128S09_Mx_area_2_Thr</v>
      </c>
      <c r="G1479" s="146" t="s">
        <v>892</v>
      </c>
      <c r="H1479" s="70">
        <v>2</v>
      </c>
      <c r="I1479" s="147">
        <v>2.48</v>
      </c>
      <c r="K1479" s="70" t="s">
        <v>736</v>
      </c>
      <c r="R1479" t="s">
        <v>849</v>
      </c>
      <c r="S1479" t="s">
        <v>71</v>
      </c>
    </row>
    <row r="1480" spans="1:19" x14ac:dyDescent="0.25">
      <c r="A1480" s="70" t="str">
        <f>extraction!$C$36</f>
        <v>250128S09_Mx_Batch_31_Tube_09</v>
      </c>
      <c r="B1480" s="70" t="str">
        <f>extraction!$D$36</f>
        <v>250128S09_Mx</v>
      </c>
      <c r="C1480" t="s">
        <v>747</v>
      </c>
      <c r="D1480" s="70" t="s">
        <v>94</v>
      </c>
      <c r="E1480" s="70" t="s">
        <v>78</v>
      </c>
      <c r="F1480" s="70" t="str">
        <f t="shared" si="38"/>
        <v>250128S09_Mx_area_2_Tyr</v>
      </c>
      <c r="G1480" s="146" t="s">
        <v>892</v>
      </c>
      <c r="H1480" s="70">
        <v>2</v>
      </c>
      <c r="I1480" s="147"/>
      <c r="K1480" s="70" t="s">
        <v>736</v>
      </c>
      <c r="R1480" t="s">
        <v>849</v>
      </c>
      <c r="S1480" t="s">
        <v>71</v>
      </c>
    </row>
    <row r="1481" spans="1:19" x14ac:dyDescent="0.25">
      <c r="A1481" s="70" t="str">
        <f>extraction!$C$36</f>
        <v>250128S09_Mx_Batch_31_Tube_09</v>
      </c>
      <c r="B1481" s="70" t="str">
        <f>extraction!$D$36</f>
        <v>250128S09_Mx</v>
      </c>
      <c r="C1481" t="s">
        <v>774</v>
      </c>
      <c r="D1481" s="70" t="s">
        <v>95</v>
      </c>
      <c r="E1481" s="70" t="s">
        <v>78</v>
      </c>
      <c r="F1481" s="70" t="str">
        <f t="shared" si="38"/>
        <v>250128S09_Mx_area_2_Val</v>
      </c>
      <c r="G1481" s="146" t="s">
        <v>892</v>
      </c>
      <c r="H1481" s="70">
        <v>2</v>
      </c>
      <c r="I1481" s="147"/>
      <c r="K1481" s="70" t="s">
        <v>736</v>
      </c>
      <c r="R1481" t="s">
        <v>849</v>
      </c>
      <c r="S1481" t="s">
        <v>71</v>
      </c>
    </row>
    <row r="1483" spans="1:19" x14ac:dyDescent="0.25">
      <c r="A1483" s="70" t="str">
        <f>extraction!$C$37</f>
        <v>250128S10_Mx_Batch_31_Tube_10</v>
      </c>
      <c r="B1483" s="70" t="str">
        <f>extraction!$D$37</f>
        <v>250128S10_Mx</v>
      </c>
      <c r="C1483" t="s">
        <v>734</v>
      </c>
      <c r="D1483" s="70" t="s">
        <v>84</v>
      </c>
      <c r="E1483" s="70" t="s">
        <v>77</v>
      </c>
      <c r="F1483" s="70" t="str">
        <f t="shared" ref="F1483:F1510" si="39">B1483&amp;"_"&amp;LEFT(E1483,4)&amp;"_"&amp;H1483&amp;"_"&amp;D1483</f>
        <v>250128S10_Mx_d15N_1_Ala</v>
      </c>
      <c r="G1483" s="146" t="s">
        <v>896</v>
      </c>
      <c r="H1483" s="70">
        <v>1</v>
      </c>
      <c r="I1483" s="147">
        <v>18.559999999999999</v>
      </c>
      <c r="J1483" s="70" t="s">
        <v>76</v>
      </c>
      <c r="K1483" s="70" t="s">
        <v>736</v>
      </c>
      <c r="R1483" t="s">
        <v>849</v>
      </c>
      <c r="S1483" t="s">
        <v>71</v>
      </c>
    </row>
    <row r="1484" spans="1:19" x14ac:dyDescent="0.25">
      <c r="A1484" s="70" t="str">
        <f>extraction!$C$37</f>
        <v>250128S10_Mx_Batch_31_Tube_10</v>
      </c>
      <c r="B1484" s="70" t="str">
        <f>extraction!$D$37</f>
        <v>250128S10_Mx</v>
      </c>
      <c r="C1484" t="s">
        <v>738</v>
      </c>
      <c r="D1484" s="70" t="s">
        <v>85</v>
      </c>
      <c r="E1484" s="70" t="s">
        <v>77</v>
      </c>
      <c r="F1484" s="70" t="str">
        <f t="shared" si="39"/>
        <v>250128S10_Mx_d15N_1_Asp</v>
      </c>
      <c r="G1484" s="146" t="s">
        <v>896</v>
      </c>
      <c r="H1484" s="70">
        <v>1</v>
      </c>
      <c r="I1484" s="147">
        <v>15.14</v>
      </c>
      <c r="J1484" s="70" t="s">
        <v>76</v>
      </c>
      <c r="K1484" s="70" t="s">
        <v>736</v>
      </c>
      <c r="R1484" t="s">
        <v>849</v>
      </c>
      <c r="S1484" t="s">
        <v>71</v>
      </c>
    </row>
    <row r="1485" spans="1:19" x14ac:dyDescent="0.25">
      <c r="A1485" s="70" t="str">
        <f>extraction!$C$37</f>
        <v>250128S10_Mx_Batch_31_Tube_10</v>
      </c>
      <c r="B1485" s="70" t="str">
        <f>extraction!$D$37</f>
        <v>250128S10_Mx</v>
      </c>
      <c r="C1485" t="s">
        <v>851</v>
      </c>
      <c r="D1485" s="70" t="s">
        <v>86</v>
      </c>
      <c r="E1485" s="70" t="s">
        <v>77</v>
      </c>
      <c r="F1485" s="70" t="str">
        <f t="shared" si="39"/>
        <v>250128S10_Mx_d15N_1_Glu</v>
      </c>
      <c r="G1485" s="146" t="s">
        <v>896</v>
      </c>
      <c r="H1485" s="70">
        <v>1</v>
      </c>
      <c r="I1485" s="147">
        <v>17.89</v>
      </c>
      <c r="J1485" s="70" t="s">
        <v>76</v>
      </c>
      <c r="K1485" s="70" t="s">
        <v>736</v>
      </c>
      <c r="R1485" t="s">
        <v>849</v>
      </c>
      <c r="S1485" t="s">
        <v>71</v>
      </c>
    </row>
    <row r="1486" spans="1:19" x14ac:dyDescent="0.25">
      <c r="A1486" s="70" t="str">
        <f>extraction!$C$37</f>
        <v>250128S10_Mx_Batch_31_Tube_10</v>
      </c>
      <c r="B1486" s="70" t="str">
        <f>extraction!$D$37</f>
        <v>250128S10_Mx</v>
      </c>
      <c r="C1486" s="127" t="s">
        <v>155</v>
      </c>
      <c r="D1486" s="70" t="s">
        <v>87</v>
      </c>
      <c r="E1486" s="70" t="s">
        <v>77</v>
      </c>
      <c r="F1486" s="70" t="str">
        <f t="shared" si="39"/>
        <v>250128S10_Mx_d15N_1_Gly</v>
      </c>
      <c r="G1486" s="146" t="s">
        <v>896</v>
      </c>
      <c r="H1486" s="70">
        <v>1</v>
      </c>
      <c r="I1486" s="147">
        <v>10.46</v>
      </c>
      <c r="J1486" s="70" t="s">
        <v>76</v>
      </c>
      <c r="K1486" s="70" t="s">
        <v>736</v>
      </c>
      <c r="R1486" t="s">
        <v>849</v>
      </c>
      <c r="S1486" t="s">
        <v>71</v>
      </c>
    </row>
    <row r="1487" spans="1:19" x14ac:dyDescent="0.25">
      <c r="A1487" s="70" t="str">
        <f>extraction!$C$37</f>
        <v>250128S10_Mx_Batch_31_Tube_10</v>
      </c>
      <c r="B1487" s="70" t="str">
        <f>extraction!$D$37</f>
        <v>250128S10_Mx</v>
      </c>
      <c r="C1487" t="s">
        <v>739</v>
      </c>
      <c r="D1487" s="70" t="s">
        <v>850</v>
      </c>
      <c r="E1487" s="70" t="s">
        <v>77</v>
      </c>
      <c r="F1487" s="70" t="str">
        <f t="shared" si="39"/>
        <v>250128S10_Mx_d15N_1_Ile</v>
      </c>
      <c r="G1487" s="146" t="s">
        <v>896</v>
      </c>
      <c r="H1487" s="70">
        <v>1</v>
      </c>
      <c r="I1487" s="147">
        <v>12.02</v>
      </c>
      <c r="J1487" s="70" t="s">
        <v>76</v>
      </c>
      <c r="K1487" s="70" t="s">
        <v>736</v>
      </c>
      <c r="R1487" t="s">
        <v>849</v>
      </c>
      <c r="S1487" t="s">
        <v>71</v>
      </c>
    </row>
    <row r="1488" spans="1:19" x14ac:dyDescent="0.25">
      <c r="A1488" s="70" t="str">
        <f>extraction!$C$37</f>
        <v>250128S10_Mx_Batch_31_Tube_10</v>
      </c>
      <c r="B1488" s="70" t="str">
        <f>extraction!$D$37</f>
        <v>250128S10_Mx</v>
      </c>
      <c r="C1488" t="s">
        <v>740</v>
      </c>
      <c r="D1488" s="70" t="s">
        <v>88</v>
      </c>
      <c r="E1488" s="70" t="s">
        <v>77</v>
      </c>
      <c r="F1488" s="70" t="str">
        <f t="shared" si="39"/>
        <v>250128S10_Mx_d15N_1_Leu</v>
      </c>
      <c r="G1488" s="146" t="s">
        <v>896</v>
      </c>
      <c r="H1488" s="70">
        <v>1</v>
      </c>
      <c r="I1488" s="147">
        <v>12.67</v>
      </c>
      <c r="J1488" s="70" t="s">
        <v>76</v>
      </c>
      <c r="K1488" s="70" t="s">
        <v>736</v>
      </c>
      <c r="R1488" t="s">
        <v>849</v>
      </c>
      <c r="S1488" t="s">
        <v>71</v>
      </c>
    </row>
    <row r="1489" spans="1:19" x14ac:dyDescent="0.25">
      <c r="A1489" s="70" t="str">
        <f>extraction!$C$37</f>
        <v>250128S10_Mx_Batch_31_Tube_10</v>
      </c>
      <c r="B1489" s="70" t="str">
        <f>extraction!$D$37</f>
        <v>250128S10_Mx</v>
      </c>
      <c r="C1489" t="s">
        <v>741</v>
      </c>
      <c r="D1489" s="70" t="s">
        <v>89</v>
      </c>
      <c r="E1489" s="70" t="s">
        <v>77</v>
      </c>
      <c r="F1489" s="70" t="str">
        <f t="shared" si="39"/>
        <v>250128S10_Mx_d15N_1_Lys</v>
      </c>
      <c r="G1489" s="146" t="s">
        <v>896</v>
      </c>
      <c r="H1489" s="70">
        <v>1</v>
      </c>
      <c r="I1489" s="147">
        <v>9.23</v>
      </c>
      <c r="J1489" s="70" t="s">
        <v>76</v>
      </c>
      <c r="K1489" s="70" t="s">
        <v>736</v>
      </c>
      <c r="R1489" t="s">
        <v>849</v>
      </c>
      <c r="S1489" t="s">
        <v>71</v>
      </c>
    </row>
    <row r="1490" spans="1:19" x14ac:dyDescent="0.25">
      <c r="A1490" s="70" t="str">
        <f>extraction!$C$37</f>
        <v>250128S10_Mx_Batch_31_Tube_10</v>
      </c>
      <c r="B1490" s="70" t="str">
        <f>extraction!$D$37</f>
        <v>250128S10_Mx</v>
      </c>
      <c r="C1490" t="s">
        <v>742</v>
      </c>
      <c r="D1490" s="70" t="s">
        <v>852</v>
      </c>
      <c r="E1490" s="70" t="s">
        <v>77</v>
      </c>
      <c r="F1490" s="70" t="str">
        <f t="shared" si="39"/>
        <v>250128S10_Mx_d15N_1_NLeu</v>
      </c>
      <c r="G1490" s="146" t="s">
        <v>896</v>
      </c>
      <c r="H1490" s="70">
        <v>1</v>
      </c>
      <c r="I1490" s="147">
        <v>-1.77</v>
      </c>
      <c r="J1490" s="70" t="s">
        <v>76</v>
      </c>
      <c r="K1490" s="70" t="s">
        <v>736</v>
      </c>
      <c r="R1490" t="s">
        <v>849</v>
      </c>
      <c r="S1490" t="s">
        <v>71</v>
      </c>
    </row>
    <row r="1491" spans="1:19" x14ac:dyDescent="0.25">
      <c r="A1491" s="70" t="str">
        <f>extraction!$C$37</f>
        <v>250128S10_Mx_Batch_31_Tube_10</v>
      </c>
      <c r="B1491" s="70" t="str">
        <f>extraction!$D$37</f>
        <v>250128S10_Mx</v>
      </c>
      <c r="C1491" t="s">
        <v>743</v>
      </c>
      <c r="D1491" s="70" t="s">
        <v>90</v>
      </c>
      <c r="E1491" s="70" t="s">
        <v>77</v>
      </c>
      <c r="F1491" s="70" t="str">
        <f t="shared" si="39"/>
        <v>250128S10_Mx_d15N_1_Phe</v>
      </c>
      <c r="G1491" s="146" t="s">
        <v>896</v>
      </c>
      <c r="H1491" s="70">
        <v>1</v>
      </c>
      <c r="I1491" s="147">
        <v>8.18</v>
      </c>
      <c r="J1491" s="70" t="s">
        <v>76</v>
      </c>
      <c r="K1491" s="70" t="s">
        <v>736</v>
      </c>
      <c r="R1491" t="s">
        <v>849</v>
      </c>
      <c r="S1491" t="s">
        <v>71</v>
      </c>
    </row>
    <row r="1492" spans="1:19" x14ac:dyDescent="0.25">
      <c r="A1492" s="70" t="str">
        <f>extraction!$C$37</f>
        <v>250128S10_Mx_Batch_31_Tube_10</v>
      </c>
      <c r="B1492" s="70" t="str">
        <f>extraction!$D$37</f>
        <v>250128S10_Mx</v>
      </c>
      <c r="C1492" t="s">
        <v>744</v>
      </c>
      <c r="D1492" s="70" t="s">
        <v>91</v>
      </c>
      <c r="E1492" s="70" t="s">
        <v>77</v>
      </c>
      <c r="F1492" s="70" t="str">
        <f t="shared" si="39"/>
        <v>250128S10_Mx_d15N_1_Pro</v>
      </c>
      <c r="G1492" s="146" t="s">
        <v>896</v>
      </c>
      <c r="H1492" s="70">
        <v>1</v>
      </c>
      <c r="I1492" s="147">
        <v>14.36</v>
      </c>
      <c r="J1492" s="70" t="s">
        <v>76</v>
      </c>
      <c r="K1492" s="70" t="s">
        <v>736</v>
      </c>
      <c r="R1492" t="s">
        <v>849</v>
      </c>
      <c r="S1492" t="s">
        <v>71</v>
      </c>
    </row>
    <row r="1493" spans="1:19" x14ac:dyDescent="0.25">
      <c r="A1493" s="70" t="str">
        <f>extraction!$C$37</f>
        <v>250128S10_Mx_Batch_31_Tube_10</v>
      </c>
      <c r="B1493" s="70" t="str">
        <f>extraction!$D$37</f>
        <v>250128S10_Mx</v>
      </c>
      <c r="C1493" t="s">
        <v>745</v>
      </c>
      <c r="D1493" s="70" t="s">
        <v>92</v>
      </c>
      <c r="E1493" s="70" t="s">
        <v>77</v>
      </c>
      <c r="F1493" s="70" t="str">
        <f t="shared" si="39"/>
        <v>250128S10_Mx_d15N_1_Ser</v>
      </c>
      <c r="G1493" s="146" t="s">
        <v>896</v>
      </c>
      <c r="H1493" s="70">
        <v>1</v>
      </c>
      <c r="I1493" s="147">
        <v>9.19</v>
      </c>
      <c r="J1493" s="70" t="s">
        <v>76</v>
      </c>
      <c r="K1493" s="70" t="s">
        <v>736</v>
      </c>
      <c r="R1493" t="s">
        <v>849</v>
      </c>
      <c r="S1493" t="s">
        <v>71</v>
      </c>
    </row>
    <row r="1494" spans="1:19" x14ac:dyDescent="0.25">
      <c r="A1494" s="70" t="str">
        <f>extraction!$C$37</f>
        <v>250128S10_Mx_Batch_31_Tube_10</v>
      </c>
      <c r="B1494" s="70" t="str">
        <f>extraction!$D$37</f>
        <v>250128S10_Mx</v>
      </c>
      <c r="C1494" t="s">
        <v>746</v>
      </c>
      <c r="D1494" s="70" t="s">
        <v>93</v>
      </c>
      <c r="E1494" s="70" t="s">
        <v>77</v>
      </c>
      <c r="F1494" s="70" t="str">
        <f t="shared" si="39"/>
        <v>250128S10_Mx_d15N_1_Thr</v>
      </c>
      <c r="G1494" s="146" t="s">
        <v>896</v>
      </c>
      <c r="H1494" s="70">
        <v>1</v>
      </c>
      <c r="I1494" s="147">
        <v>3.35</v>
      </c>
      <c r="J1494" s="70" t="s">
        <v>76</v>
      </c>
      <c r="K1494" s="70" t="s">
        <v>736</v>
      </c>
      <c r="R1494" t="s">
        <v>849</v>
      </c>
      <c r="S1494" t="s">
        <v>71</v>
      </c>
    </row>
    <row r="1495" spans="1:19" x14ac:dyDescent="0.25">
      <c r="A1495" s="70" t="str">
        <f>extraction!$C$37</f>
        <v>250128S10_Mx_Batch_31_Tube_10</v>
      </c>
      <c r="B1495" s="70" t="str">
        <f>extraction!$D$37</f>
        <v>250128S10_Mx</v>
      </c>
      <c r="C1495" t="s">
        <v>747</v>
      </c>
      <c r="D1495" s="70" t="s">
        <v>94</v>
      </c>
      <c r="E1495" s="70" t="s">
        <v>77</v>
      </c>
      <c r="F1495" s="70" t="str">
        <f t="shared" si="39"/>
        <v>250128S10_Mx_d15N_1_Tyr</v>
      </c>
      <c r="G1495" s="146" t="s">
        <v>896</v>
      </c>
      <c r="H1495" s="70">
        <v>1</v>
      </c>
      <c r="I1495" s="147">
        <v>9.26</v>
      </c>
      <c r="J1495" s="70" t="s">
        <v>76</v>
      </c>
      <c r="K1495" s="70" t="s">
        <v>736</v>
      </c>
      <c r="R1495" t="s">
        <v>849</v>
      </c>
      <c r="S1495" t="s">
        <v>71</v>
      </c>
    </row>
    <row r="1496" spans="1:19" x14ac:dyDescent="0.25">
      <c r="A1496" s="70" t="str">
        <f>extraction!$C$37</f>
        <v>250128S10_Mx_Batch_31_Tube_10</v>
      </c>
      <c r="B1496" s="70" t="str">
        <f>extraction!$D$37</f>
        <v>250128S10_Mx</v>
      </c>
      <c r="C1496" t="s">
        <v>774</v>
      </c>
      <c r="D1496" s="70" t="s">
        <v>95</v>
      </c>
      <c r="E1496" s="70" t="s">
        <v>77</v>
      </c>
      <c r="F1496" s="70" t="str">
        <f t="shared" si="39"/>
        <v>250128S10_Mx_d15N_1_Val</v>
      </c>
      <c r="G1496" s="146" t="s">
        <v>896</v>
      </c>
      <c r="H1496" s="70">
        <v>1</v>
      </c>
      <c r="I1496" s="147"/>
      <c r="J1496" s="70" t="s">
        <v>76</v>
      </c>
      <c r="K1496" s="70" t="s">
        <v>736</v>
      </c>
      <c r="R1496" t="s">
        <v>849</v>
      </c>
      <c r="S1496" t="s">
        <v>71</v>
      </c>
    </row>
    <row r="1497" spans="1:19" x14ac:dyDescent="0.25">
      <c r="A1497" s="70" t="str">
        <f>extraction!$C$37</f>
        <v>250128S10_Mx_Batch_31_Tube_10</v>
      </c>
      <c r="B1497" s="70" t="str">
        <f>extraction!$D$37</f>
        <v>250128S10_Mx</v>
      </c>
      <c r="C1497" t="s">
        <v>734</v>
      </c>
      <c r="D1497" s="70" t="s">
        <v>84</v>
      </c>
      <c r="E1497" s="70" t="s">
        <v>78</v>
      </c>
      <c r="F1497" s="70" t="str">
        <f t="shared" si="39"/>
        <v>250128S10_Mx_area_1_Ala</v>
      </c>
      <c r="G1497" s="146" t="s">
        <v>896</v>
      </c>
      <c r="H1497" s="70">
        <v>1</v>
      </c>
      <c r="I1497" s="147">
        <v>4.24</v>
      </c>
      <c r="K1497" s="70" t="s">
        <v>736</v>
      </c>
      <c r="R1497" t="s">
        <v>849</v>
      </c>
      <c r="S1497" t="s">
        <v>71</v>
      </c>
    </row>
    <row r="1498" spans="1:19" x14ac:dyDescent="0.25">
      <c r="A1498" s="70" t="str">
        <f>extraction!$C$37</f>
        <v>250128S10_Mx_Batch_31_Tube_10</v>
      </c>
      <c r="B1498" s="70" t="str">
        <f>extraction!$D$37</f>
        <v>250128S10_Mx</v>
      </c>
      <c r="C1498" t="s">
        <v>738</v>
      </c>
      <c r="D1498" s="70" t="s">
        <v>85</v>
      </c>
      <c r="E1498" s="70" t="s">
        <v>78</v>
      </c>
      <c r="F1498" s="70" t="str">
        <f t="shared" si="39"/>
        <v>250128S10_Mx_area_1_Asp</v>
      </c>
      <c r="G1498" s="146" t="s">
        <v>896</v>
      </c>
      <c r="H1498" s="70">
        <v>1</v>
      </c>
      <c r="I1498" s="147">
        <v>7.55</v>
      </c>
      <c r="K1498" s="70" t="s">
        <v>736</v>
      </c>
      <c r="R1498" t="s">
        <v>849</v>
      </c>
      <c r="S1498" t="s">
        <v>71</v>
      </c>
    </row>
    <row r="1499" spans="1:19" x14ac:dyDescent="0.25">
      <c r="A1499" s="70" t="str">
        <f>extraction!$C$37</f>
        <v>250128S10_Mx_Batch_31_Tube_10</v>
      </c>
      <c r="B1499" s="70" t="str">
        <f>extraction!$D$37</f>
        <v>250128S10_Mx</v>
      </c>
      <c r="C1499" t="s">
        <v>851</v>
      </c>
      <c r="D1499" s="70" t="s">
        <v>86</v>
      </c>
      <c r="E1499" s="70" t="s">
        <v>78</v>
      </c>
      <c r="F1499" s="70" t="str">
        <f t="shared" si="39"/>
        <v>250128S10_Mx_area_1_Glu</v>
      </c>
      <c r="G1499" s="146" t="s">
        <v>896</v>
      </c>
      <c r="H1499" s="70">
        <v>1</v>
      </c>
      <c r="I1499" s="147">
        <v>8.26</v>
      </c>
      <c r="K1499" s="70" t="s">
        <v>736</v>
      </c>
      <c r="R1499" t="s">
        <v>849</v>
      </c>
      <c r="S1499" t="s">
        <v>71</v>
      </c>
    </row>
    <row r="1500" spans="1:19" x14ac:dyDescent="0.25">
      <c r="A1500" s="70" t="str">
        <f>extraction!$C$37</f>
        <v>250128S10_Mx_Batch_31_Tube_10</v>
      </c>
      <c r="B1500" s="70" t="str">
        <f>extraction!$D$37</f>
        <v>250128S10_Mx</v>
      </c>
      <c r="C1500" s="127" t="s">
        <v>155</v>
      </c>
      <c r="D1500" s="70" t="s">
        <v>87</v>
      </c>
      <c r="E1500" s="70" t="s">
        <v>78</v>
      </c>
      <c r="F1500" s="70" t="str">
        <f t="shared" si="39"/>
        <v>250128S10_Mx_area_1_Gly</v>
      </c>
      <c r="G1500" s="146" t="s">
        <v>896</v>
      </c>
      <c r="H1500" s="70">
        <v>1</v>
      </c>
      <c r="I1500" s="147">
        <v>5.69</v>
      </c>
      <c r="K1500" s="70" t="s">
        <v>736</v>
      </c>
      <c r="R1500" t="s">
        <v>849</v>
      </c>
      <c r="S1500" t="s">
        <v>71</v>
      </c>
    </row>
    <row r="1501" spans="1:19" x14ac:dyDescent="0.25">
      <c r="A1501" s="70" t="str">
        <f>extraction!$C$37</f>
        <v>250128S10_Mx_Batch_31_Tube_10</v>
      </c>
      <c r="B1501" s="70" t="str">
        <f>extraction!$D$37</f>
        <v>250128S10_Mx</v>
      </c>
      <c r="C1501" t="s">
        <v>739</v>
      </c>
      <c r="D1501" s="70" t="s">
        <v>850</v>
      </c>
      <c r="E1501" s="70" t="s">
        <v>78</v>
      </c>
      <c r="F1501" s="70" t="str">
        <f t="shared" si="39"/>
        <v>250128S10_Mx_area_1_Ile</v>
      </c>
      <c r="G1501" s="146" t="s">
        <v>896</v>
      </c>
      <c r="H1501" s="70">
        <v>1</v>
      </c>
      <c r="I1501" s="147">
        <v>1.77</v>
      </c>
      <c r="K1501" s="70" t="s">
        <v>736</v>
      </c>
      <c r="R1501" t="s">
        <v>849</v>
      </c>
      <c r="S1501" t="s">
        <v>71</v>
      </c>
    </row>
    <row r="1502" spans="1:19" x14ac:dyDescent="0.25">
      <c r="A1502" s="70" t="str">
        <f>extraction!$C$37</f>
        <v>250128S10_Mx_Batch_31_Tube_10</v>
      </c>
      <c r="B1502" s="70" t="str">
        <f>extraction!$D$37</f>
        <v>250128S10_Mx</v>
      </c>
      <c r="C1502" t="s">
        <v>740</v>
      </c>
      <c r="D1502" s="70" t="s">
        <v>88</v>
      </c>
      <c r="E1502" s="70" t="s">
        <v>78</v>
      </c>
      <c r="F1502" s="70" t="str">
        <f t="shared" si="39"/>
        <v>250128S10_Mx_area_1_Leu</v>
      </c>
      <c r="G1502" s="146" t="s">
        <v>896</v>
      </c>
      <c r="H1502" s="70">
        <v>1</v>
      </c>
      <c r="I1502" s="147">
        <v>4.82</v>
      </c>
      <c r="K1502" s="70" t="s">
        <v>736</v>
      </c>
      <c r="R1502" t="s">
        <v>849</v>
      </c>
      <c r="S1502" t="s">
        <v>71</v>
      </c>
    </row>
    <row r="1503" spans="1:19" x14ac:dyDescent="0.25">
      <c r="A1503" s="70" t="str">
        <f>extraction!$C$37</f>
        <v>250128S10_Mx_Batch_31_Tube_10</v>
      </c>
      <c r="B1503" s="70" t="str">
        <f>extraction!$D$37</f>
        <v>250128S10_Mx</v>
      </c>
      <c r="C1503" t="s">
        <v>741</v>
      </c>
      <c r="D1503" s="70" t="s">
        <v>89</v>
      </c>
      <c r="E1503" s="70" t="s">
        <v>78</v>
      </c>
      <c r="F1503" s="70" t="str">
        <f t="shared" si="39"/>
        <v>250128S10_Mx_area_1_Lys</v>
      </c>
      <c r="G1503" s="146" t="s">
        <v>896</v>
      </c>
      <c r="H1503" s="70">
        <v>1</v>
      </c>
      <c r="I1503" s="147">
        <v>5.32</v>
      </c>
      <c r="K1503" s="70" t="s">
        <v>736</v>
      </c>
      <c r="R1503" t="s">
        <v>849</v>
      </c>
      <c r="S1503" t="s">
        <v>71</v>
      </c>
    </row>
    <row r="1504" spans="1:19" x14ac:dyDescent="0.25">
      <c r="A1504" s="70" t="str">
        <f>extraction!$C$37</f>
        <v>250128S10_Mx_Batch_31_Tube_10</v>
      </c>
      <c r="B1504" s="70" t="str">
        <f>extraction!$D$37</f>
        <v>250128S10_Mx</v>
      </c>
      <c r="C1504" t="s">
        <v>742</v>
      </c>
      <c r="D1504" s="70" t="s">
        <v>852</v>
      </c>
      <c r="E1504" s="70" t="s">
        <v>78</v>
      </c>
      <c r="F1504" s="70" t="str">
        <f t="shared" si="39"/>
        <v>250128S10_Mx_area_1_NLeu</v>
      </c>
      <c r="G1504" s="146" t="s">
        <v>896</v>
      </c>
      <c r="H1504" s="70">
        <v>1</v>
      </c>
      <c r="I1504" s="147">
        <v>27.69</v>
      </c>
      <c r="K1504" s="70" t="s">
        <v>736</v>
      </c>
      <c r="R1504" t="s">
        <v>849</v>
      </c>
      <c r="S1504" t="s">
        <v>71</v>
      </c>
    </row>
    <row r="1505" spans="1:19" x14ac:dyDescent="0.25">
      <c r="A1505" s="70" t="str">
        <f>extraction!$C$37</f>
        <v>250128S10_Mx_Batch_31_Tube_10</v>
      </c>
      <c r="B1505" s="70" t="str">
        <f>extraction!$D$37</f>
        <v>250128S10_Mx</v>
      </c>
      <c r="C1505" t="s">
        <v>743</v>
      </c>
      <c r="D1505" s="70" t="s">
        <v>90</v>
      </c>
      <c r="E1505" s="70" t="s">
        <v>78</v>
      </c>
      <c r="F1505" s="70" t="str">
        <f t="shared" si="39"/>
        <v>250128S10_Mx_area_1_Phe</v>
      </c>
      <c r="G1505" s="146" t="s">
        <v>896</v>
      </c>
      <c r="H1505" s="70">
        <v>1</v>
      </c>
      <c r="I1505" s="147">
        <v>1.7</v>
      </c>
      <c r="K1505" s="70" t="s">
        <v>736</v>
      </c>
      <c r="R1505" t="s">
        <v>849</v>
      </c>
      <c r="S1505" t="s">
        <v>71</v>
      </c>
    </row>
    <row r="1506" spans="1:19" x14ac:dyDescent="0.25">
      <c r="A1506" s="70" t="str">
        <f>extraction!$C$37</f>
        <v>250128S10_Mx_Batch_31_Tube_10</v>
      </c>
      <c r="B1506" s="70" t="str">
        <f>extraction!$D$37</f>
        <v>250128S10_Mx</v>
      </c>
      <c r="C1506" t="s">
        <v>744</v>
      </c>
      <c r="D1506" s="70" t="s">
        <v>91</v>
      </c>
      <c r="E1506" s="70" t="s">
        <v>78</v>
      </c>
      <c r="F1506" s="70" t="str">
        <f t="shared" si="39"/>
        <v>250128S10_Mx_area_1_Pro</v>
      </c>
      <c r="G1506" s="146" t="s">
        <v>896</v>
      </c>
      <c r="H1506" s="70">
        <v>1</v>
      </c>
      <c r="I1506" s="147">
        <v>4.84</v>
      </c>
      <c r="K1506" s="70" t="s">
        <v>736</v>
      </c>
      <c r="R1506" t="s">
        <v>849</v>
      </c>
      <c r="S1506" t="s">
        <v>71</v>
      </c>
    </row>
    <row r="1507" spans="1:19" x14ac:dyDescent="0.25">
      <c r="A1507" s="70" t="str">
        <f>extraction!$C$37</f>
        <v>250128S10_Mx_Batch_31_Tube_10</v>
      </c>
      <c r="B1507" s="70" t="str">
        <f>extraction!$D$37</f>
        <v>250128S10_Mx</v>
      </c>
      <c r="C1507" t="s">
        <v>745</v>
      </c>
      <c r="D1507" s="70" t="s">
        <v>92</v>
      </c>
      <c r="E1507" s="70" t="s">
        <v>78</v>
      </c>
      <c r="F1507" s="70" t="str">
        <f t="shared" si="39"/>
        <v>250128S10_Mx_area_1_Ser</v>
      </c>
      <c r="G1507" s="146" t="s">
        <v>896</v>
      </c>
      <c r="H1507" s="70">
        <v>1</v>
      </c>
      <c r="I1507" s="147">
        <v>3.83</v>
      </c>
      <c r="K1507" s="70" t="s">
        <v>736</v>
      </c>
      <c r="R1507" t="s">
        <v>849</v>
      </c>
      <c r="S1507" t="s">
        <v>71</v>
      </c>
    </row>
    <row r="1508" spans="1:19" x14ac:dyDescent="0.25">
      <c r="A1508" s="70" t="str">
        <f>extraction!$C$37</f>
        <v>250128S10_Mx_Batch_31_Tube_10</v>
      </c>
      <c r="B1508" s="70" t="str">
        <f>extraction!$D$37</f>
        <v>250128S10_Mx</v>
      </c>
      <c r="C1508" t="s">
        <v>746</v>
      </c>
      <c r="D1508" s="70" t="s">
        <v>93</v>
      </c>
      <c r="E1508" s="70" t="s">
        <v>78</v>
      </c>
      <c r="F1508" s="70" t="str">
        <f t="shared" si="39"/>
        <v>250128S10_Mx_area_1_Thr</v>
      </c>
      <c r="G1508" s="146" t="s">
        <v>896</v>
      </c>
      <c r="H1508" s="70">
        <v>1</v>
      </c>
      <c r="I1508" s="147">
        <v>3.43</v>
      </c>
      <c r="K1508" s="70" t="s">
        <v>736</v>
      </c>
      <c r="R1508" t="s">
        <v>849</v>
      </c>
      <c r="S1508" t="s">
        <v>71</v>
      </c>
    </row>
    <row r="1509" spans="1:19" x14ac:dyDescent="0.25">
      <c r="A1509" s="70" t="str">
        <f>extraction!$C$37</f>
        <v>250128S10_Mx_Batch_31_Tube_10</v>
      </c>
      <c r="B1509" s="70" t="str">
        <f>extraction!$D$37</f>
        <v>250128S10_Mx</v>
      </c>
      <c r="C1509" t="s">
        <v>747</v>
      </c>
      <c r="D1509" s="70" t="s">
        <v>94</v>
      </c>
      <c r="E1509" s="70" t="s">
        <v>78</v>
      </c>
      <c r="F1509" s="70" t="str">
        <f t="shared" si="39"/>
        <v>250128S10_Mx_area_1_Tyr</v>
      </c>
      <c r="G1509" s="146" t="s">
        <v>896</v>
      </c>
      <c r="H1509" s="70">
        <v>1</v>
      </c>
      <c r="I1509" s="147">
        <v>0.87</v>
      </c>
      <c r="K1509" s="70" t="s">
        <v>736</v>
      </c>
      <c r="R1509" t="s">
        <v>849</v>
      </c>
      <c r="S1509" t="s">
        <v>71</v>
      </c>
    </row>
    <row r="1510" spans="1:19" x14ac:dyDescent="0.25">
      <c r="A1510" s="70" t="str">
        <f>extraction!$C$37</f>
        <v>250128S10_Mx_Batch_31_Tube_10</v>
      </c>
      <c r="B1510" s="70" t="str">
        <f>extraction!$D$37</f>
        <v>250128S10_Mx</v>
      </c>
      <c r="C1510" t="s">
        <v>774</v>
      </c>
      <c r="D1510" s="70" t="s">
        <v>95</v>
      </c>
      <c r="E1510" s="70" t="s">
        <v>78</v>
      </c>
      <c r="F1510" s="70" t="str">
        <f t="shared" si="39"/>
        <v>250128S10_Mx_area_1_Val</v>
      </c>
      <c r="G1510" s="146" t="s">
        <v>896</v>
      </c>
      <c r="H1510" s="70">
        <v>1</v>
      </c>
      <c r="I1510" s="147"/>
      <c r="K1510" s="70" t="s">
        <v>736</v>
      </c>
      <c r="R1510" t="s">
        <v>849</v>
      </c>
      <c r="S1510" t="s">
        <v>71</v>
      </c>
    </row>
    <row r="1512" spans="1:19" x14ac:dyDescent="0.25">
      <c r="A1512" s="70" t="str">
        <f>extraction!$C$37</f>
        <v>250128S10_Mx_Batch_31_Tube_10</v>
      </c>
      <c r="B1512" s="70" t="str">
        <f>extraction!$D$37</f>
        <v>250128S10_Mx</v>
      </c>
      <c r="C1512" t="s">
        <v>734</v>
      </c>
      <c r="D1512" s="70" t="s">
        <v>84</v>
      </c>
      <c r="E1512" s="70" t="s">
        <v>77</v>
      </c>
      <c r="F1512" s="70" t="str">
        <f t="shared" ref="F1512:F1539" si="40">B1512&amp;"_"&amp;LEFT(E1512,4)&amp;"_"&amp;H1512&amp;"_"&amp;D1512</f>
        <v>250128S10_Mx_d15N_2_Ala</v>
      </c>
      <c r="G1512" s="146" t="s">
        <v>860</v>
      </c>
      <c r="H1512" s="70">
        <v>2</v>
      </c>
      <c r="I1512" s="147">
        <v>17.600000000000001</v>
      </c>
      <c r="J1512" s="70" t="s">
        <v>76</v>
      </c>
      <c r="K1512" s="70" t="s">
        <v>736</v>
      </c>
      <c r="R1512" t="s">
        <v>849</v>
      </c>
      <c r="S1512" t="s">
        <v>71</v>
      </c>
    </row>
    <row r="1513" spans="1:19" x14ac:dyDescent="0.25">
      <c r="A1513" s="70" t="str">
        <f>extraction!$C$37</f>
        <v>250128S10_Mx_Batch_31_Tube_10</v>
      </c>
      <c r="B1513" s="70" t="str">
        <f>extraction!$D$37</f>
        <v>250128S10_Mx</v>
      </c>
      <c r="C1513" t="s">
        <v>738</v>
      </c>
      <c r="D1513" s="70" t="s">
        <v>85</v>
      </c>
      <c r="E1513" s="70" t="s">
        <v>77</v>
      </c>
      <c r="F1513" s="70" t="str">
        <f t="shared" si="40"/>
        <v>250128S10_Mx_d15N_2_Asp</v>
      </c>
      <c r="G1513" s="146" t="s">
        <v>860</v>
      </c>
      <c r="H1513" s="70">
        <v>2</v>
      </c>
      <c r="I1513" s="147">
        <v>15.25</v>
      </c>
      <c r="J1513" s="70" t="s">
        <v>76</v>
      </c>
      <c r="K1513" s="70" t="s">
        <v>736</v>
      </c>
      <c r="R1513" t="s">
        <v>849</v>
      </c>
      <c r="S1513" t="s">
        <v>71</v>
      </c>
    </row>
    <row r="1514" spans="1:19" x14ac:dyDescent="0.25">
      <c r="A1514" s="70" t="str">
        <f>extraction!$C$37</f>
        <v>250128S10_Mx_Batch_31_Tube_10</v>
      </c>
      <c r="B1514" s="70" t="str">
        <f>extraction!$D$37</f>
        <v>250128S10_Mx</v>
      </c>
      <c r="C1514" t="s">
        <v>851</v>
      </c>
      <c r="D1514" s="70" t="s">
        <v>86</v>
      </c>
      <c r="E1514" s="70" t="s">
        <v>77</v>
      </c>
      <c r="F1514" s="70" t="str">
        <f t="shared" si="40"/>
        <v>250128S10_Mx_d15N_2_Glu</v>
      </c>
      <c r="G1514" s="146" t="s">
        <v>860</v>
      </c>
      <c r="H1514" s="70">
        <v>2</v>
      </c>
      <c r="I1514" s="147">
        <v>17.079999999999998</v>
      </c>
      <c r="J1514" s="70" t="s">
        <v>76</v>
      </c>
      <c r="K1514" s="70" t="s">
        <v>736</v>
      </c>
      <c r="R1514" t="s">
        <v>849</v>
      </c>
      <c r="S1514" t="s">
        <v>71</v>
      </c>
    </row>
    <row r="1515" spans="1:19" x14ac:dyDescent="0.25">
      <c r="A1515" s="70" t="str">
        <f>extraction!$C$37</f>
        <v>250128S10_Mx_Batch_31_Tube_10</v>
      </c>
      <c r="B1515" s="70" t="str">
        <f>extraction!$D$37</f>
        <v>250128S10_Mx</v>
      </c>
      <c r="C1515" s="127" t="s">
        <v>155</v>
      </c>
      <c r="D1515" s="70" t="s">
        <v>87</v>
      </c>
      <c r="E1515" s="70" t="s">
        <v>77</v>
      </c>
      <c r="F1515" s="70" t="str">
        <f t="shared" si="40"/>
        <v>250128S10_Mx_d15N_2_Gly</v>
      </c>
      <c r="G1515" s="146" t="s">
        <v>860</v>
      </c>
      <c r="H1515" s="70">
        <v>2</v>
      </c>
      <c r="I1515" s="147">
        <v>9.9499999999999993</v>
      </c>
      <c r="J1515" s="70" t="s">
        <v>76</v>
      </c>
      <c r="K1515" s="70" t="s">
        <v>736</v>
      </c>
      <c r="R1515" t="s">
        <v>849</v>
      </c>
      <c r="S1515" t="s">
        <v>71</v>
      </c>
    </row>
    <row r="1516" spans="1:19" x14ac:dyDescent="0.25">
      <c r="A1516" s="70" t="str">
        <f>extraction!$C$37</f>
        <v>250128S10_Mx_Batch_31_Tube_10</v>
      </c>
      <c r="B1516" s="70" t="str">
        <f>extraction!$D$37</f>
        <v>250128S10_Mx</v>
      </c>
      <c r="C1516" t="s">
        <v>739</v>
      </c>
      <c r="D1516" s="70" t="s">
        <v>850</v>
      </c>
      <c r="E1516" s="70" t="s">
        <v>77</v>
      </c>
      <c r="F1516" s="70" t="str">
        <f t="shared" si="40"/>
        <v>250128S10_Mx_d15N_2_Ile</v>
      </c>
      <c r="G1516" s="146" t="s">
        <v>860</v>
      </c>
      <c r="H1516" s="70">
        <v>2</v>
      </c>
      <c r="I1516" s="147">
        <v>12.02</v>
      </c>
      <c r="J1516" s="70" t="s">
        <v>76</v>
      </c>
      <c r="K1516" s="70" t="s">
        <v>736</v>
      </c>
      <c r="R1516" t="s">
        <v>849</v>
      </c>
      <c r="S1516" t="s">
        <v>71</v>
      </c>
    </row>
    <row r="1517" spans="1:19" x14ac:dyDescent="0.25">
      <c r="A1517" s="70" t="str">
        <f>extraction!$C$37</f>
        <v>250128S10_Mx_Batch_31_Tube_10</v>
      </c>
      <c r="B1517" s="70" t="str">
        <f>extraction!$D$37</f>
        <v>250128S10_Mx</v>
      </c>
      <c r="C1517" t="s">
        <v>740</v>
      </c>
      <c r="D1517" s="70" t="s">
        <v>88</v>
      </c>
      <c r="E1517" s="70" t="s">
        <v>77</v>
      </c>
      <c r="F1517" s="70" t="str">
        <f t="shared" si="40"/>
        <v>250128S10_Mx_d15N_2_Leu</v>
      </c>
      <c r="G1517" s="146" t="s">
        <v>860</v>
      </c>
      <c r="H1517" s="70">
        <v>2</v>
      </c>
      <c r="I1517" s="147">
        <v>12.34</v>
      </c>
      <c r="J1517" s="70" t="s">
        <v>76</v>
      </c>
      <c r="K1517" s="70" t="s">
        <v>736</v>
      </c>
      <c r="R1517" t="s">
        <v>849</v>
      </c>
      <c r="S1517" t="s">
        <v>71</v>
      </c>
    </row>
    <row r="1518" spans="1:19" x14ac:dyDescent="0.25">
      <c r="A1518" s="70" t="str">
        <f>extraction!$C$37</f>
        <v>250128S10_Mx_Batch_31_Tube_10</v>
      </c>
      <c r="B1518" s="70" t="str">
        <f>extraction!$D$37</f>
        <v>250128S10_Mx</v>
      </c>
      <c r="C1518" t="s">
        <v>741</v>
      </c>
      <c r="D1518" s="70" t="s">
        <v>89</v>
      </c>
      <c r="E1518" s="70" t="s">
        <v>77</v>
      </c>
      <c r="F1518" s="70" t="str">
        <f t="shared" si="40"/>
        <v>250128S10_Mx_d15N_2_Lys</v>
      </c>
      <c r="G1518" s="146" t="s">
        <v>860</v>
      </c>
      <c r="H1518" s="70">
        <v>2</v>
      </c>
      <c r="I1518" s="147">
        <v>8.5500000000000007</v>
      </c>
      <c r="J1518" s="70" t="s">
        <v>76</v>
      </c>
      <c r="K1518" s="70" t="s">
        <v>736</v>
      </c>
      <c r="R1518" t="s">
        <v>849</v>
      </c>
      <c r="S1518" t="s">
        <v>71</v>
      </c>
    </row>
    <row r="1519" spans="1:19" x14ac:dyDescent="0.25">
      <c r="A1519" s="70" t="str">
        <f>extraction!$C$37</f>
        <v>250128S10_Mx_Batch_31_Tube_10</v>
      </c>
      <c r="B1519" s="70" t="str">
        <f>extraction!$D$37</f>
        <v>250128S10_Mx</v>
      </c>
      <c r="C1519" t="s">
        <v>742</v>
      </c>
      <c r="D1519" s="70" t="s">
        <v>852</v>
      </c>
      <c r="E1519" s="70" t="s">
        <v>77</v>
      </c>
      <c r="F1519" s="70" t="str">
        <f t="shared" si="40"/>
        <v>250128S10_Mx_d15N_2_NLeu</v>
      </c>
      <c r="G1519" s="146" t="s">
        <v>860</v>
      </c>
      <c r="H1519" s="70">
        <v>2</v>
      </c>
      <c r="I1519" s="147">
        <v>-1.88</v>
      </c>
      <c r="J1519" s="70" t="s">
        <v>76</v>
      </c>
      <c r="K1519" s="70" t="s">
        <v>736</v>
      </c>
      <c r="R1519" t="s">
        <v>849</v>
      </c>
      <c r="S1519" t="s">
        <v>71</v>
      </c>
    </row>
    <row r="1520" spans="1:19" x14ac:dyDescent="0.25">
      <c r="A1520" s="70" t="str">
        <f>extraction!$C$37</f>
        <v>250128S10_Mx_Batch_31_Tube_10</v>
      </c>
      <c r="B1520" s="70" t="str">
        <f>extraction!$D$37</f>
        <v>250128S10_Mx</v>
      </c>
      <c r="C1520" t="s">
        <v>743</v>
      </c>
      <c r="D1520" s="70" t="s">
        <v>90</v>
      </c>
      <c r="E1520" s="70" t="s">
        <v>77</v>
      </c>
      <c r="F1520" s="70" t="str">
        <f t="shared" si="40"/>
        <v>250128S10_Mx_d15N_2_Phe</v>
      </c>
      <c r="G1520" s="146" t="s">
        <v>860</v>
      </c>
      <c r="H1520" s="70">
        <v>2</v>
      </c>
      <c r="I1520" s="147">
        <v>7.33</v>
      </c>
      <c r="J1520" s="70" t="s">
        <v>76</v>
      </c>
      <c r="K1520" s="70" t="s">
        <v>736</v>
      </c>
      <c r="R1520" t="s">
        <v>849</v>
      </c>
      <c r="S1520" t="s">
        <v>71</v>
      </c>
    </row>
    <row r="1521" spans="1:19" x14ac:dyDescent="0.25">
      <c r="A1521" s="70" t="str">
        <f>extraction!$C$37</f>
        <v>250128S10_Mx_Batch_31_Tube_10</v>
      </c>
      <c r="B1521" s="70" t="str">
        <f>extraction!$D$37</f>
        <v>250128S10_Mx</v>
      </c>
      <c r="C1521" t="s">
        <v>744</v>
      </c>
      <c r="D1521" s="70" t="s">
        <v>91</v>
      </c>
      <c r="E1521" s="70" t="s">
        <v>77</v>
      </c>
      <c r="F1521" s="70" t="str">
        <f t="shared" si="40"/>
        <v>250128S10_Mx_d15N_2_Pro</v>
      </c>
      <c r="G1521" s="146" t="s">
        <v>860</v>
      </c>
      <c r="H1521" s="70">
        <v>2</v>
      </c>
      <c r="I1521" s="147">
        <v>12.93</v>
      </c>
      <c r="J1521" s="70" t="s">
        <v>76</v>
      </c>
      <c r="K1521" s="70" t="s">
        <v>736</v>
      </c>
      <c r="R1521" t="s">
        <v>849</v>
      </c>
      <c r="S1521" t="s">
        <v>71</v>
      </c>
    </row>
    <row r="1522" spans="1:19" x14ac:dyDescent="0.25">
      <c r="A1522" s="70" t="str">
        <f>extraction!$C$37</f>
        <v>250128S10_Mx_Batch_31_Tube_10</v>
      </c>
      <c r="B1522" s="70" t="str">
        <f>extraction!$D$37</f>
        <v>250128S10_Mx</v>
      </c>
      <c r="C1522" t="s">
        <v>745</v>
      </c>
      <c r="D1522" s="70" t="s">
        <v>92</v>
      </c>
      <c r="E1522" s="70" t="s">
        <v>77</v>
      </c>
      <c r="F1522" s="70" t="str">
        <f t="shared" si="40"/>
        <v>250128S10_Mx_d15N_2_Ser</v>
      </c>
      <c r="G1522" s="146" t="s">
        <v>860</v>
      </c>
      <c r="H1522" s="70">
        <v>2</v>
      </c>
      <c r="I1522" s="147">
        <v>8.17</v>
      </c>
      <c r="J1522" s="70" t="s">
        <v>76</v>
      </c>
      <c r="K1522" s="70" t="s">
        <v>736</v>
      </c>
      <c r="R1522" t="s">
        <v>849</v>
      </c>
      <c r="S1522" t="s">
        <v>71</v>
      </c>
    </row>
    <row r="1523" spans="1:19" x14ac:dyDescent="0.25">
      <c r="A1523" s="70" t="str">
        <f>extraction!$C$37</f>
        <v>250128S10_Mx_Batch_31_Tube_10</v>
      </c>
      <c r="B1523" s="70" t="str">
        <f>extraction!$D$37</f>
        <v>250128S10_Mx</v>
      </c>
      <c r="C1523" t="s">
        <v>746</v>
      </c>
      <c r="D1523" s="70" t="s">
        <v>93</v>
      </c>
      <c r="E1523" s="70" t="s">
        <v>77</v>
      </c>
      <c r="F1523" s="70" t="str">
        <f t="shared" si="40"/>
        <v>250128S10_Mx_d15N_2_Thr</v>
      </c>
      <c r="G1523" s="146" t="s">
        <v>860</v>
      </c>
      <c r="H1523" s="70">
        <v>2</v>
      </c>
      <c r="I1523" s="147">
        <v>3.17</v>
      </c>
      <c r="J1523" s="70" t="s">
        <v>76</v>
      </c>
      <c r="K1523" s="70" t="s">
        <v>736</v>
      </c>
      <c r="R1523" t="s">
        <v>849</v>
      </c>
      <c r="S1523" t="s">
        <v>71</v>
      </c>
    </row>
    <row r="1524" spans="1:19" x14ac:dyDescent="0.25">
      <c r="A1524" s="70" t="str">
        <f>extraction!$C$37</f>
        <v>250128S10_Mx_Batch_31_Tube_10</v>
      </c>
      <c r="B1524" s="70" t="str">
        <f>extraction!$D$37</f>
        <v>250128S10_Mx</v>
      </c>
      <c r="C1524" t="s">
        <v>747</v>
      </c>
      <c r="D1524" s="70" t="s">
        <v>94</v>
      </c>
      <c r="E1524" s="70" t="s">
        <v>77</v>
      </c>
      <c r="F1524" s="70" t="str">
        <f t="shared" si="40"/>
        <v>250128S10_Mx_d15N_2_Tyr</v>
      </c>
      <c r="G1524" s="146" t="s">
        <v>860</v>
      </c>
      <c r="H1524" s="70">
        <v>2</v>
      </c>
      <c r="I1524" s="147">
        <v>8.6</v>
      </c>
      <c r="J1524" s="70" t="s">
        <v>76</v>
      </c>
      <c r="K1524" s="70" t="s">
        <v>736</v>
      </c>
      <c r="R1524" t="s">
        <v>849</v>
      </c>
      <c r="S1524" t="s">
        <v>71</v>
      </c>
    </row>
    <row r="1525" spans="1:19" x14ac:dyDescent="0.25">
      <c r="A1525" s="70" t="str">
        <f>extraction!$C$37</f>
        <v>250128S10_Mx_Batch_31_Tube_10</v>
      </c>
      <c r="B1525" s="70" t="str">
        <f>extraction!$D$37</f>
        <v>250128S10_Mx</v>
      </c>
      <c r="C1525" t="s">
        <v>774</v>
      </c>
      <c r="D1525" s="70" t="s">
        <v>95</v>
      </c>
      <c r="E1525" s="70" t="s">
        <v>77</v>
      </c>
      <c r="F1525" s="70" t="str">
        <f t="shared" si="40"/>
        <v>250128S10_Mx_d15N_2_Val</v>
      </c>
      <c r="G1525" s="146" t="s">
        <v>860</v>
      </c>
      <c r="H1525" s="70">
        <v>2</v>
      </c>
      <c r="I1525" s="147"/>
      <c r="J1525" s="70" t="s">
        <v>76</v>
      </c>
      <c r="K1525" s="70" t="s">
        <v>736</v>
      </c>
      <c r="R1525" t="s">
        <v>849</v>
      </c>
      <c r="S1525" t="s">
        <v>71</v>
      </c>
    </row>
    <row r="1526" spans="1:19" x14ac:dyDescent="0.25">
      <c r="A1526" s="70" t="str">
        <f>extraction!$C$37</f>
        <v>250128S10_Mx_Batch_31_Tube_10</v>
      </c>
      <c r="B1526" s="70" t="str">
        <f>extraction!$D$37</f>
        <v>250128S10_Mx</v>
      </c>
      <c r="C1526" t="s">
        <v>734</v>
      </c>
      <c r="D1526" s="70" t="s">
        <v>84</v>
      </c>
      <c r="E1526" s="70" t="s">
        <v>78</v>
      </c>
      <c r="F1526" s="70" t="str">
        <f t="shared" si="40"/>
        <v>250128S10_Mx_area_2_Ala</v>
      </c>
      <c r="G1526" s="146" t="s">
        <v>860</v>
      </c>
      <c r="H1526" s="70">
        <v>2</v>
      </c>
      <c r="I1526" s="147">
        <v>4.21</v>
      </c>
      <c r="K1526" s="70" t="s">
        <v>736</v>
      </c>
      <c r="R1526" t="s">
        <v>849</v>
      </c>
      <c r="S1526" t="s">
        <v>71</v>
      </c>
    </row>
    <row r="1527" spans="1:19" x14ac:dyDescent="0.25">
      <c r="A1527" s="70" t="str">
        <f>extraction!$C$37</f>
        <v>250128S10_Mx_Batch_31_Tube_10</v>
      </c>
      <c r="B1527" s="70" t="str">
        <f>extraction!$D$37</f>
        <v>250128S10_Mx</v>
      </c>
      <c r="C1527" t="s">
        <v>738</v>
      </c>
      <c r="D1527" s="70" t="s">
        <v>85</v>
      </c>
      <c r="E1527" s="70" t="s">
        <v>78</v>
      </c>
      <c r="F1527" s="70" t="str">
        <f t="shared" si="40"/>
        <v>250128S10_Mx_area_2_Asp</v>
      </c>
      <c r="G1527" s="146" t="s">
        <v>860</v>
      </c>
      <c r="H1527" s="70">
        <v>2</v>
      </c>
      <c r="I1527" s="147">
        <v>7.71</v>
      </c>
      <c r="K1527" s="70" t="s">
        <v>736</v>
      </c>
      <c r="R1527" t="s">
        <v>849</v>
      </c>
      <c r="S1527" t="s">
        <v>71</v>
      </c>
    </row>
    <row r="1528" spans="1:19" x14ac:dyDescent="0.25">
      <c r="A1528" s="70" t="str">
        <f>extraction!$C$37</f>
        <v>250128S10_Mx_Batch_31_Tube_10</v>
      </c>
      <c r="B1528" s="70" t="str">
        <f>extraction!$D$37</f>
        <v>250128S10_Mx</v>
      </c>
      <c r="C1528" t="s">
        <v>851</v>
      </c>
      <c r="D1528" s="70" t="s">
        <v>86</v>
      </c>
      <c r="E1528" s="70" t="s">
        <v>78</v>
      </c>
      <c r="F1528" s="70" t="str">
        <f t="shared" si="40"/>
        <v>250128S10_Mx_area_2_Glu</v>
      </c>
      <c r="G1528" s="146" t="s">
        <v>860</v>
      </c>
      <c r="H1528" s="70">
        <v>2</v>
      </c>
      <c r="I1528" s="147">
        <v>8.74</v>
      </c>
      <c r="K1528" s="70" t="s">
        <v>736</v>
      </c>
      <c r="R1528" t="s">
        <v>849</v>
      </c>
      <c r="S1528" t="s">
        <v>71</v>
      </c>
    </row>
    <row r="1529" spans="1:19" x14ac:dyDescent="0.25">
      <c r="A1529" s="70" t="str">
        <f>extraction!$C$37</f>
        <v>250128S10_Mx_Batch_31_Tube_10</v>
      </c>
      <c r="B1529" s="70" t="str">
        <f>extraction!$D$37</f>
        <v>250128S10_Mx</v>
      </c>
      <c r="C1529" s="127" t="s">
        <v>155</v>
      </c>
      <c r="D1529" s="70" t="s">
        <v>87</v>
      </c>
      <c r="E1529" s="70" t="s">
        <v>78</v>
      </c>
      <c r="F1529" s="70" t="str">
        <f t="shared" si="40"/>
        <v>250128S10_Mx_area_2_Gly</v>
      </c>
      <c r="G1529" s="146" t="s">
        <v>860</v>
      </c>
      <c r="H1529" s="70">
        <v>2</v>
      </c>
      <c r="I1529" s="147">
        <v>5.98</v>
      </c>
      <c r="K1529" s="70" t="s">
        <v>736</v>
      </c>
      <c r="R1529" t="s">
        <v>849</v>
      </c>
      <c r="S1529" t="s">
        <v>71</v>
      </c>
    </row>
    <row r="1530" spans="1:19" x14ac:dyDescent="0.25">
      <c r="A1530" s="70" t="str">
        <f>extraction!$C$37</f>
        <v>250128S10_Mx_Batch_31_Tube_10</v>
      </c>
      <c r="B1530" s="70" t="str">
        <f>extraction!$D$37</f>
        <v>250128S10_Mx</v>
      </c>
      <c r="C1530" t="s">
        <v>739</v>
      </c>
      <c r="D1530" s="70" t="s">
        <v>850</v>
      </c>
      <c r="E1530" s="70" t="s">
        <v>78</v>
      </c>
      <c r="F1530" s="70" t="str">
        <f t="shared" si="40"/>
        <v>250128S10_Mx_area_2_Ile</v>
      </c>
      <c r="G1530" s="146" t="s">
        <v>860</v>
      </c>
      <c r="H1530" s="70">
        <v>2</v>
      </c>
      <c r="I1530" s="147">
        <v>1.69</v>
      </c>
      <c r="K1530" s="70" t="s">
        <v>736</v>
      </c>
      <c r="R1530" t="s">
        <v>849</v>
      </c>
      <c r="S1530" t="s">
        <v>71</v>
      </c>
    </row>
    <row r="1531" spans="1:19" x14ac:dyDescent="0.25">
      <c r="A1531" s="70" t="str">
        <f>extraction!$C$37</f>
        <v>250128S10_Mx_Batch_31_Tube_10</v>
      </c>
      <c r="B1531" s="70" t="str">
        <f>extraction!$D$37</f>
        <v>250128S10_Mx</v>
      </c>
      <c r="C1531" t="s">
        <v>740</v>
      </c>
      <c r="D1531" s="70" t="s">
        <v>88</v>
      </c>
      <c r="E1531" s="70" t="s">
        <v>78</v>
      </c>
      <c r="F1531" s="70" t="str">
        <f t="shared" si="40"/>
        <v>250128S10_Mx_area_2_Leu</v>
      </c>
      <c r="G1531" s="146" t="s">
        <v>860</v>
      </c>
      <c r="H1531" s="70">
        <v>2</v>
      </c>
      <c r="I1531" s="147">
        <v>4.9400000000000004</v>
      </c>
      <c r="K1531" s="70" t="s">
        <v>736</v>
      </c>
      <c r="R1531" t="s">
        <v>849</v>
      </c>
      <c r="S1531" t="s">
        <v>71</v>
      </c>
    </row>
    <row r="1532" spans="1:19" x14ac:dyDescent="0.25">
      <c r="A1532" s="70" t="str">
        <f>extraction!$C$37</f>
        <v>250128S10_Mx_Batch_31_Tube_10</v>
      </c>
      <c r="B1532" s="70" t="str">
        <f>extraction!$D$37</f>
        <v>250128S10_Mx</v>
      </c>
      <c r="C1532" t="s">
        <v>741</v>
      </c>
      <c r="D1532" s="70" t="s">
        <v>89</v>
      </c>
      <c r="E1532" s="70" t="s">
        <v>78</v>
      </c>
      <c r="F1532" s="70" t="str">
        <f t="shared" si="40"/>
        <v>250128S10_Mx_area_2_Lys</v>
      </c>
      <c r="G1532" s="146" t="s">
        <v>860</v>
      </c>
      <c r="H1532" s="70">
        <v>2</v>
      </c>
      <c r="I1532" s="147">
        <v>5.23</v>
      </c>
      <c r="K1532" s="70" t="s">
        <v>736</v>
      </c>
      <c r="R1532" t="s">
        <v>849</v>
      </c>
      <c r="S1532" t="s">
        <v>71</v>
      </c>
    </row>
    <row r="1533" spans="1:19" x14ac:dyDescent="0.25">
      <c r="A1533" s="70" t="str">
        <f>extraction!$C$37</f>
        <v>250128S10_Mx_Batch_31_Tube_10</v>
      </c>
      <c r="B1533" s="70" t="str">
        <f>extraction!$D$37</f>
        <v>250128S10_Mx</v>
      </c>
      <c r="C1533" t="s">
        <v>742</v>
      </c>
      <c r="D1533" s="70" t="s">
        <v>852</v>
      </c>
      <c r="E1533" s="70" t="s">
        <v>78</v>
      </c>
      <c r="F1533" s="70" t="str">
        <f t="shared" si="40"/>
        <v>250128S10_Mx_area_2_NLeu</v>
      </c>
      <c r="G1533" s="146" t="s">
        <v>860</v>
      </c>
      <c r="H1533" s="70">
        <v>2</v>
      </c>
      <c r="I1533" s="147">
        <v>27.49</v>
      </c>
      <c r="K1533" s="70" t="s">
        <v>736</v>
      </c>
      <c r="R1533" t="s">
        <v>849</v>
      </c>
      <c r="S1533" t="s">
        <v>71</v>
      </c>
    </row>
    <row r="1534" spans="1:19" x14ac:dyDescent="0.25">
      <c r="A1534" s="70" t="str">
        <f>extraction!$C$37</f>
        <v>250128S10_Mx_Batch_31_Tube_10</v>
      </c>
      <c r="B1534" s="70" t="str">
        <f>extraction!$D$37</f>
        <v>250128S10_Mx</v>
      </c>
      <c r="C1534" t="s">
        <v>743</v>
      </c>
      <c r="D1534" s="70" t="s">
        <v>90</v>
      </c>
      <c r="E1534" s="70" t="s">
        <v>78</v>
      </c>
      <c r="F1534" s="70" t="str">
        <f t="shared" si="40"/>
        <v>250128S10_Mx_area_2_Phe</v>
      </c>
      <c r="G1534" s="146" t="s">
        <v>860</v>
      </c>
      <c r="H1534" s="70">
        <v>2</v>
      </c>
      <c r="I1534" s="147">
        <v>1.77</v>
      </c>
      <c r="K1534" s="70" t="s">
        <v>736</v>
      </c>
      <c r="R1534" t="s">
        <v>849</v>
      </c>
      <c r="S1534" t="s">
        <v>71</v>
      </c>
    </row>
    <row r="1535" spans="1:19" x14ac:dyDescent="0.25">
      <c r="A1535" s="70" t="str">
        <f>extraction!$C$37</f>
        <v>250128S10_Mx_Batch_31_Tube_10</v>
      </c>
      <c r="B1535" s="70" t="str">
        <f>extraction!$D$37</f>
        <v>250128S10_Mx</v>
      </c>
      <c r="C1535" t="s">
        <v>744</v>
      </c>
      <c r="D1535" s="70" t="s">
        <v>91</v>
      </c>
      <c r="E1535" s="70" t="s">
        <v>78</v>
      </c>
      <c r="F1535" s="70" t="str">
        <f t="shared" si="40"/>
        <v>250128S10_Mx_area_2_Pro</v>
      </c>
      <c r="G1535" s="146" t="s">
        <v>860</v>
      </c>
      <c r="H1535" s="70">
        <v>2</v>
      </c>
      <c r="I1535" s="147">
        <v>4.82</v>
      </c>
      <c r="K1535" s="70" t="s">
        <v>736</v>
      </c>
      <c r="R1535" t="s">
        <v>849</v>
      </c>
      <c r="S1535" t="s">
        <v>71</v>
      </c>
    </row>
    <row r="1536" spans="1:19" x14ac:dyDescent="0.25">
      <c r="A1536" s="70" t="str">
        <f>extraction!$C$37</f>
        <v>250128S10_Mx_Batch_31_Tube_10</v>
      </c>
      <c r="B1536" s="70" t="str">
        <f>extraction!$D$37</f>
        <v>250128S10_Mx</v>
      </c>
      <c r="C1536" t="s">
        <v>745</v>
      </c>
      <c r="D1536" s="70" t="s">
        <v>92</v>
      </c>
      <c r="E1536" s="70" t="s">
        <v>78</v>
      </c>
      <c r="F1536" s="70" t="str">
        <f t="shared" si="40"/>
        <v>250128S10_Mx_area_2_Ser</v>
      </c>
      <c r="G1536" s="146" t="s">
        <v>860</v>
      </c>
      <c r="H1536" s="70">
        <v>2</v>
      </c>
      <c r="I1536" s="147">
        <v>3.63</v>
      </c>
      <c r="K1536" s="70" t="s">
        <v>736</v>
      </c>
      <c r="R1536" t="s">
        <v>849</v>
      </c>
      <c r="S1536" t="s">
        <v>71</v>
      </c>
    </row>
    <row r="1537" spans="1:19" x14ac:dyDescent="0.25">
      <c r="A1537" s="70" t="str">
        <f>extraction!$C$37</f>
        <v>250128S10_Mx_Batch_31_Tube_10</v>
      </c>
      <c r="B1537" s="70" t="str">
        <f>extraction!$D$37</f>
        <v>250128S10_Mx</v>
      </c>
      <c r="C1537" t="s">
        <v>746</v>
      </c>
      <c r="D1537" s="70" t="s">
        <v>93</v>
      </c>
      <c r="E1537" s="70" t="s">
        <v>78</v>
      </c>
      <c r="F1537" s="70" t="str">
        <f t="shared" si="40"/>
        <v>250128S10_Mx_area_2_Thr</v>
      </c>
      <c r="G1537" s="146" t="s">
        <v>860</v>
      </c>
      <c r="H1537" s="70">
        <v>2</v>
      </c>
      <c r="I1537" s="147">
        <v>3.28</v>
      </c>
      <c r="K1537" s="70" t="s">
        <v>736</v>
      </c>
      <c r="R1537" t="s">
        <v>849</v>
      </c>
      <c r="S1537" t="s">
        <v>71</v>
      </c>
    </row>
    <row r="1538" spans="1:19" x14ac:dyDescent="0.25">
      <c r="A1538" s="70" t="str">
        <f>extraction!$C$37</f>
        <v>250128S10_Mx_Batch_31_Tube_10</v>
      </c>
      <c r="B1538" s="70" t="str">
        <f>extraction!$D$37</f>
        <v>250128S10_Mx</v>
      </c>
      <c r="C1538" t="s">
        <v>747</v>
      </c>
      <c r="D1538" s="70" t="s">
        <v>94</v>
      </c>
      <c r="E1538" s="70" t="s">
        <v>78</v>
      </c>
      <c r="F1538" s="70" t="str">
        <f t="shared" si="40"/>
        <v>250128S10_Mx_area_2_Tyr</v>
      </c>
      <c r="G1538" s="146" t="s">
        <v>860</v>
      </c>
      <c r="H1538" s="70">
        <v>2</v>
      </c>
      <c r="I1538" s="147">
        <v>0.85</v>
      </c>
      <c r="K1538" s="70" t="s">
        <v>736</v>
      </c>
      <c r="R1538" t="s">
        <v>849</v>
      </c>
      <c r="S1538" t="s">
        <v>71</v>
      </c>
    </row>
    <row r="1539" spans="1:19" x14ac:dyDescent="0.25">
      <c r="A1539" s="70" t="str">
        <f>extraction!$C$37</f>
        <v>250128S10_Mx_Batch_31_Tube_10</v>
      </c>
      <c r="B1539" s="70" t="str">
        <f>extraction!$D$37</f>
        <v>250128S10_Mx</v>
      </c>
      <c r="C1539" t="s">
        <v>774</v>
      </c>
      <c r="D1539" s="70" t="s">
        <v>95</v>
      </c>
      <c r="E1539" s="70" t="s">
        <v>78</v>
      </c>
      <c r="F1539" s="70" t="str">
        <f t="shared" si="40"/>
        <v>250128S10_Mx_area_2_Val</v>
      </c>
      <c r="G1539" s="146" t="s">
        <v>860</v>
      </c>
      <c r="H1539" s="70">
        <v>2</v>
      </c>
      <c r="I1539" s="147"/>
      <c r="K1539" s="70" t="s">
        <v>736</v>
      </c>
      <c r="R1539" t="s">
        <v>849</v>
      </c>
      <c r="S1539" t="s">
        <v>71</v>
      </c>
    </row>
    <row r="1541" spans="1:19" x14ac:dyDescent="0.25">
      <c r="A1541" s="70" t="str">
        <f>extraction!$C$38</f>
        <v>250128S11_Mx_Batch_31_Tube_11</v>
      </c>
      <c r="B1541" s="70" t="str">
        <f>extraction!$D$38</f>
        <v>250128S11_Mx</v>
      </c>
      <c r="C1541" t="s">
        <v>734</v>
      </c>
      <c r="D1541" s="70" t="s">
        <v>84</v>
      </c>
      <c r="E1541" s="70" t="s">
        <v>77</v>
      </c>
      <c r="F1541" s="70" t="str">
        <f t="shared" ref="F1541:F1568" si="41">B1541&amp;"_"&amp;LEFT(E1541,4)&amp;"_"&amp;H1541&amp;"_"&amp;D1541</f>
        <v>250128S11_Mx_d15N_1_Ala</v>
      </c>
      <c r="G1541" s="146" t="s">
        <v>897</v>
      </c>
      <c r="H1541" s="70">
        <v>1</v>
      </c>
      <c r="I1541" s="145">
        <v>20.8</v>
      </c>
      <c r="J1541" s="70" t="s">
        <v>76</v>
      </c>
      <c r="K1541" s="70" t="s">
        <v>736</v>
      </c>
      <c r="R1541" t="s">
        <v>849</v>
      </c>
      <c r="S1541" t="s">
        <v>71</v>
      </c>
    </row>
    <row r="1542" spans="1:19" x14ac:dyDescent="0.25">
      <c r="A1542" s="70" t="str">
        <f>extraction!$C$38</f>
        <v>250128S11_Mx_Batch_31_Tube_11</v>
      </c>
      <c r="B1542" s="70" t="str">
        <f>extraction!$D$38</f>
        <v>250128S11_Mx</v>
      </c>
      <c r="C1542" t="s">
        <v>738</v>
      </c>
      <c r="D1542" s="70" t="s">
        <v>85</v>
      </c>
      <c r="E1542" s="70" t="s">
        <v>77</v>
      </c>
      <c r="F1542" s="70" t="str">
        <f t="shared" si="41"/>
        <v>250128S11_Mx_d15N_1_Asp</v>
      </c>
      <c r="G1542" s="146" t="s">
        <v>897</v>
      </c>
      <c r="H1542" s="70">
        <v>1</v>
      </c>
      <c r="I1542" s="147">
        <v>17.84</v>
      </c>
      <c r="J1542" s="70" t="s">
        <v>76</v>
      </c>
      <c r="K1542" s="70" t="s">
        <v>736</v>
      </c>
      <c r="R1542" t="s">
        <v>849</v>
      </c>
      <c r="S1542" t="s">
        <v>71</v>
      </c>
    </row>
    <row r="1543" spans="1:19" x14ac:dyDescent="0.25">
      <c r="A1543" s="70" t="str">
        <f>extraction!$C$38</f>
        <v>250128S11_Mx_Batch_31_Tube_11</v>
      </c>
      <c r="B1543" s="70" t="str">
        <f>extraction!$D$38</f>
        <v>250128S11_Mx</v>
      </c>
      <c r="C1543" t="s">
        <v>851</v>
      </c>
      <c r="D1543" s="70" t="s">
        <v>86</v>
      </c>
      <c r="E1543" s="70" t="s">
        <v>77</v>
      </c>
      <c r="F1543" s="70" t="str">
        <f t="shared" si="41"/>
        <v>250128S11_Mx_d15N_1_Glu</v>
      </c>
      <c r="G1543" s="146" t="s">
        <v>897</v>
      </c>
      <c r="H1543" s="70">
        <v>1</v>
      </c>
      <c r="I1543" s="147">
        <v>20.5</v>
      </c>
      <c r="J1543" s="70" t="s">
        <v>76</v>
      </c>
      <c r="K1543" s="70" t="s">
        <v>736</v>
      </c>
      <c r="R1543" t="s">
        <v>849</v>
      </c>
      <c r="S1543" t="s">
        <v>71</v>
      </c>
    </row>
    <row r="1544" spans="1:19" x14ac:dyDescent="0.25">
      <c r="A1544" s="70" t="str">
        <f>extraction!$C$38</f>
        <v>250128S11_Mx_Batch_31_Tube_11</v>
      </c>
      <c r="B1544" s="70" t="str">
        <f>extraction!$D$38</f>
        <v>250128S11_Mx</v>
      </c>
      <c r="C1544" s="127" t="s">
        <v>155</v>
      </c>
      <c r="D1544" s="70" t="s">
        <v>87</v>
      </c>
      <c r="E1544" s="70" t="s">
        <v>77</v>
      </c>
      <c r="F1544" s="70" t="str">
        <f t="shared" si="41"/>
        <v>250128S11_Mx_d15N_1_Gly</v>
      </c>
      <c r="G1544" s="146" t="s">
        <v>897</v>
      </c>
      <c r="H1544" s="70">
        <v>1</v>
      </c>
      <c r="I1544" s="147">
        <v>13.21</v>
      </c>
      <c r="J1544" s="70" t="s">
        <v>76</v>
      </c>
      <c r="K1544" s="70" t="s">
        <v>736</v>
      </c>
      <c r="R1544" t="s">
        <v>849</v>
      </c>
      <c r="S1544" t="s">
        <v>71</v>
      </c>
    </row>
    <row r="1545" spans="1:19" x14ac:dyDescent="0.25">
      <c r="A1545" s="70" t="str">
        <f>extraction!$C$38</f>
        <v>250128S11_Mx_Batch_31_Tube_11</v>
      </c>
      <c r="B1545" s="70" t="str">
        <f>extraction!$D$38</f>
        <v>250128S11_Mx</v>
      </c>
      <c r="C1545" t="s">
        <v>739</v>
      </c>
      <c r="D1545" s="70" t="s">
        <v>850</v>
      </c>
      <c r="E1545" s="70" t="s">
        <v>77</v>
      </c>
      <c r="F1545" s="70" t="str">
        <f t="shared" si="41"/>
        <v>250128S11_Mx_d15N_1_Ile</v>
      </c>
      <c r="G1545" s="146" t="s">
        <v>897</v>
      </c>
      <c r="H1545" s="70">
        <v>1</v>
      </c>
      <c r="I1545" s="147">
        <v>15.45</v>
      </c>
      <c r="J1545" s="70" t="s">
        <v>76</v>
      </c>
      <c r="K1545" s="70" t="s">
        <v>736</v>
      </c>
      <c r="R1545" t="s">
        <v>849</v>
      </c>
      <c r="S1545" t="s">
        <v>71</v>
      </c>
    </row>
    <row r="1546" spans="1:19" x14ac:dyDescent="0.25">
      <c r="A1546" s="70" t="str">
        <f>extraction!$C$38</f>
        <v>250128S11_Mx_Batch_31_Tube_11</v>
      </c>
      <c r="B1546" s="70" t="str">
        <f>extraction!$D$38</f>
        <v>250128S11_Mx</v>
      </c>
      <c r="C1546" t="s">
        <v>740</v>
      </c>
      <c r="D1546" s="70" t="s">
        <v>88</v>
      </c>
      <c r="E1546" s="70" t="s">
        <v>77</v>
      </c>
      <c r="F1546" s="70" t="str">
        <f t="shared" si="41"/>
        <v>250128S11_Mx_d15N_1_Leu</v>
      </c>
      <c r="G1546" s="146" t="s">
        <v>897</v>
      </c>
      <c r="H1546" s="70">
        <v>1</v>
      </c>
      <c r="I1546" s="147">
        <v>15.73</v>
      </c>
      <c r="J1546" s="70" t="s">
        <v>76</v>
      </c>
      <c r="K1546" s="70" t="s">
        <v>736</v>
      </c>
      <c r="R1546" t="s">
        <v>849</v>
      </c>
      <c r="S1546" t="s">
        <v>71</v>
      </c>
    </row>
    <row r="1547" spans="1:19" x14ac:dyDescent="0.25">
      <c r="A1547" s="70" t="str">
        <f>extraction!$C$38</f>
        <v>250128S11_Mx_Batch_31_Tube_11</v>
      </c>
      <c r="B1547" s="70" t="str">
        <f>extraction!$D$38</f>
        <v>250128S11_Mx</v>
      </c>
      <c r="C1547" t="s">
        <v>741</v>
      </c>
      <c r="D1547" s="70" t="s">
        <v>89</v>
      </c>
      <c r="E1547" s="70" t="s">
        <v>77</v>
      </c>
      <c r="F1547" s="70" t="str">
        <f t="shared" si="41"/>
        <v>250128S11_Mx_d15N_1_Lys</v>
      </c>
      <c r="G1547" s="146" t="s">
        <v>897</v>
      </c>
      <c r="H1547" s="70">
        <v>1</v>
      </c>
      <c r="I1547" s="147">
        <v>10.78</v>
      </c>
      <c r="J1547" s="70" t="s">
        <v>76</v>
      </c>
      <c r="K1547" s="70" t="s">
        <v>736</v>
      </c>
      <c r="R1547" t="s">
        <v>849</v>
      </c>
      <c r="S1547" t="s">
        <v>71</v>
      </c>
    </row>
    <row r="1548" spans="1:19" x14ac:dyDescent="0.25">
      <c r="A1548" s="70" t="str">
        <f>extraction!$C$38</f>
        <v>250128S11_Mx_Batch_31_Tube_11</v>
      </c>
      <c r="B1548" s="70" t="str">
        <f>extraction!$D$38</f>
        <v>250128S11_Mx</v>
      </c>
      <c r="C1548" t="s">
        <v>742</v>
      </c>
      <c r="D1548" s="70" t="s">
        <v>852</v>
      </c>
      <c r="E1548" s="70" t="s">
        <v>77</v>
      </c>
      <c r="F1548" s="70" t="str">
        <f t="shared" si="41"/>
        <v>250128S11_Mx_d15N_1_NLeu</v>
      </c>
      <c r="G1548" s="146" t="s">
        <v>897</v>
      </c>
      <c r="H1548" s="70">
        <v>1</v>
      </c>
      <c r="I1548" s="147">
        <v>-1.78</v>
      </c>
      <c r="J1548" s="70" t="s">
        <v>76</v>
      </c>
      <c r="K1548" s="70" t="s">
        <v>736</v>
      </c>
      <c r="R1548" t="s">
        <v>849</v>
      </c>
      <c r="S1548" t="s">
        <v>71</v>
      </c>
    </row>
    <row r="1549" spans="1:19" x14ac:dyDescent="0.25">
      <c r="A1549" s="70" t="str">
        <f>extraction!$C$38</f>
        <v>250128S11_Mx_Batch_31_Tube_11</v>
      </c>
      <c r="B1549" s="70" t="str">
        <f>extraction!$D$38</f>
        <v>250128S11_Mx</v>
      </c>
      <c r="C1549" t="s">
        <v>743</v>
      </c>
      <c r="D1549" s="70" t="s">
        <v>90</v>
      </c>
      <c r="E1549" s="70" t="s">
        <v>77</v>
      </c>
      <c r="F1549" s="70" t="str">
        <f t="shared" si="41"/>
        <v>250128S11_Mx_d15N_1_Phe</v>
      </c>
      <c r="G1549" s="146" t="s">
        <v>897</v>
      </c>
      <c r="H1549" s="70">
        <v>1</v>
      </c>
      <c r="I1549" s="147">
        <v>8.7899999999999991</v>
      </c>
      <c r="J1549" s="70" t="s">
        <v>76</v>
      </c>
      <c r="K1549" s="70" t="s">
        <v>736</v>
      </c>
      <c r="R1549" t="s">
        <v>849</v>
      </c>
      <c r="S1549" t="s">
        <v>71</v>
      </c>
    </row>
    <row r="1550" spans="1:19" x14ac:dyDescent="0.25">
      <c r="A1550" s="70" t="str">
        <f>extraction!$C$38</f>
        <v>250128S11_Mx_Batch_31_Tube_11</v>
      </c>
      <c r="B1550" s="70" t="str">
        <f>extraction!$D$38</f>
        <v>250128S11_Mx</v>
      </c>
      <c r="C1550" t="s">
        <v>744</v>
      </c>
      <c r="D1550" s="70" t="s">
        <v>91</v>
      </c>
      <c r="E1550" s="70" t="s">
        <v>77</v>
      </c>
      <c r="F1550" s="70" t="str">
        <f t="shared" si="41"/>
        <v>250128S11_Mx_d15N_1_Pro</v>
      </c>
      <c r="G1550" s="146" t="s">
        <v>897</v>
      </c>
      <c r="H1550" s="70">
        <v>1</v>
      </c>
      <c r="I1550" s="147">
        <v>17.23</v>
      </c>
      <c r="J1550" s="70" t="s">
        <v>76</v>
      </c>
      <c r="K1550" s="70" t="s">
        <v>736</v>
      </c>
      <c r="R1550" t="s">
        <v>849</v>
      </c>
      <c r="S1550" t="s">
        <v>71</v>
      </c>
    </row>
    <row r="1551" spans="1:19" x14ac:dyDescent="0.25">
      <c r="A1551" s="70" t="str">
        <f>extraction!$C$38</f>
        <v>250128S11_Mx_Batch_31_Tube_11</v>
      </c>
      <c r="B1551" s="70" t="str">
        <f>extraction!$D$38</f>
        <v>250128S11_Mx</v>
      </c>
      <c r="C1551" t="s">
        <v>745</v>
      </c>
      <c r="D1551" s="70" t="s">
        <v>92</v>
      </c>
      <c r="E1551" s="70" t="s">
        <v>77</v>
      </c>
      <c r="F1551" s="70" t="str">
        <f t="shared" si="41"/>
        <v>250128S11_Mx_d15N_1_Ser</v>
      </c>
      <c r="G1551" s="146" t="s">
        <v>897</v>
      </c>
      <c r="H1551" s="70">
        <v>1</v>
      </c>
      <c r="I1551" s="147">
        <v>11.79</v>
      </c>
      <c r="J1551" s="70" t="s">
        <v>76</v>
      </c>
      <c r="K1551" s="70" t="s">
        <v>736</v>
      </c>
      <c r="R1551" t="s">
        <v>849</v>
      </c>
      <c r="S1551" t="s">
        <v>71</v>
      </c>
    </row>
    <row r="1552" spans="1:19" x14ac:dyDescent="0.25">
      <c r="A1552" s="70" t="str">
        <f>extraction!$C$38</f>
        <v>250128S11_Mx_Batch_31_Tube_11</v>
      </c>
      <c r="B1552" s="70" t="str">
        <f>extraction!$D$38</f>
        <v>250128S11_Mx</v>
      </c>
      <c r="C1552" t="s">
        <v>746</v>
      </c>
      <c r="D1552" s="70" t="s">
        <v>93</v>
      </c>
      <c r="E1552" s="70" t="s">
        <v>77</v>
      </c>
      <c r="F1552" s="70" t="str">
        <f t="shared" si="41"/>
        <v>250128S11_Mx_d15N_1_Thr</v>
      </c>
      <c r="G1552" s="146" t="s">
        <v>897</v>
      </c>
      <c r="H1552" s="70">
        <v>1</v>
      </c>
      <c r="I1552" s="147">
        <v>3.68</v>
      </c>
      <c r="J1552" s="70" t="s">
        <v>76</v>
      </c>
      <c r="K1552" s="70" t="s">
        <v>736</v>
      </c>
      <c r="R1552" t="s">
        <v>849</v>
      </c>
      <c r="S1552" t="s">
        <v>71</v>
      </c>
    </row>
    <row r="1553" spans="1:19" x14ac:dyDescent="0.25">
      <c r="A1553" s="70" t="str">
        <f>extraction!$C$38</f>
        <v>250128S11_Mx_Batch_31_Tube_11</v>
      </c>
      <c r="B1553" s="70" t="str">
        <f>extraction!$D$38</f>
        <v>250128S11_Mx</v>
      </c>
      <c r="C1553" t="s">
        <v>747</v>
      </c>
      <c r="D1553" s="70" t="s">
        <v>94</v>
      </c>
      <c r="E1553" s="70" t="s">
        <v>77</v>
      </c>
      <c r="F1553" s="70" t="str">
        <f t="shared" si="41"/>
        <v>250128S11_Mx_d15N_1_Tyr</v>
      </c>
      <c r="G1553" s="146" t="s">
        <v>897</v>
      </c>
      <c r="H1553" s="70">
        <v>1</v>
      </c>
      <c r="I1553" s="147">
        <v>13.24</v>
      </c>
      <c r="J1553" s="70" t="s">
        <v>76</v>
      </c>
      <c r="K1553" s="70" t="s">
        <v>736</v>
      </c>
      <c r="R1553" t="s">
        <v>849</v>
      </c>
      <c r="S1553" t="s">
        <v>71</v>
      </c>
    </row>
    <row r="1554" spans="1:19" x14ac:dyDescent="0.25">
      <c r="A1554" s="70" t="str">
        <f>extraction!$C$38</f>
        <v>250128S11_Mx_Batch_31_Tube_11</v>
      </c>
      <c r="B1554" s="70" t="str">
        <f>extraction!$D$38</f>
        <v>250128S11_Mx</v>
      </c>
      <c r="C1554" t="s">
        <v>774</v>
      </c>
      <c r="D1554" s="70" t="s">
        <v>95</v>
      </c>
      <c r="E1554" s="70" t="s">
        <v>77</v>
      </c>
      <c r="F1554" s="70" t="str">
        <f t="shared" si="41"/>
        <v>250128S11_Mx_d15N_1_Val</v>
      </c>
      <c r="G1554" s="146" t="s">
        <v>897</v>
      </c>
      <c r="H1554" s="70">
        <v>1</v>
      </c>
      <c r="I1554" s="147"/>
      <c r="J1554" s="70" t="s">
        <v>76</v>
      </c>
      <c r="K1554" s="70" t="s">
        <v>736</v>
      </c>
      <c r="R1554" t="s">
        <v>849</v>
      </c>
      <c r="S1554" t="s">
        <v>71</v>
      </c>
    </row>
    <row r="1555" spans="1:19" x14ac:dyDescent="0.25">
      <c r="A1555" s="70" t="str">
        <f>extraction!$C$38</f>
        <v>250128S11_Mx_Batch_31_Tube_11</v>
      </c>
      <c r="B1555" s="70" t="str">
        <f>extraction!$D$38</f>
        <v>250128S11_Mx</v>
      </c>
      <c r="C1555" t="s">
        <v>734</v>
      </c>
      <c r="D1555" s="70" t="s">
        <v>84</v>
      </c>
      <c r="E1555" s="70" t="s">
        <v>78</v>
      </c>
      <c r="F1555" s="70" t="str">
        <f t="shared" si="41"/>
        <v>250128S11_Mx_area_1_Ala</v>
      </c>
      <c r="G1555" s="146" t="s">
        <v>897</v>
      </c>
      <c r="H1555" s="70">
        <v>1</v>
      </c>
      <c r="I1555" s="145">
        <v>6.63</v>
      </c>
      <c r="K1555" s="70" t="s">
        <v>736</v>
      </c>
      <c r="R1555" t="s">
        <v>849</v>
      </c>
      <c r="S1555" t="s">
        <v>71</v>
      </c>
    </row>
    <row r="1556" spans="1:19" x14ac:dyDescent="0.25">
      <c r="A1556" s="70" t="str">
        <f>extraction!$C$38</f>
        <v>250128S11_Mx_Batch_31_Tube_11</v>
      </c>
      <c r="B1556" s="70" t="str">
        <f>extraction!$D$38</f>
        <v>250128S11_Mx</v>
      </c>
      <c r="C1556" t="s">
        <v>738</v>
      </c>
      <c r="D1556" s="70" t="s">
        <v>85</v>
      </c>
      <c r="E1556" s="70" t="s">
        <v>78</v>
      </c>
      <c r="F1556" s="70" t="str">
        <f t="shared" si="41"/>
        <v>250128S11_Mx_area_1_Asp</v>
      </c>
      <c r="G1556" s="146" t="s">
        <v>897</v>
      </c>
      <c r="H1556" s="70">
        <v>1</v>
      </c>
      <c r="I1556" s="147">
        <v>9.69</v>
      </c>
      <c r="K1556" s="70" t="s">
        <v>736</v>
      </c>
      <c r="R1556" t="s">
        <v>849</v>
      </c>
      <c r="S1556" t="s">
        <v>71</v>
      </c>
    </row>
    <row r="1557" spans="1:19" x14ac:dyDescent="0.25">
      <c r="A1557" s="70" t="str">
        <f>extraction!$C$38</f>
        <v>250128S11_Mx_Batch_31_Tube_11</v>
      </c>
      <c r="B1557" s="70" t="str">
        <f>extraction!$D$38</f>
        <v>250128S11_Mx</v>
      </c>
      <c r="C1557" t="s">
        <v>851</v>
      </c>
      <c r="D1557" s="70" t="s">
        <v>86</v>
      </c>
      <c r="E1557" s="70" t="s">
        <v>78</v>
      </c>
      <c r="F1557" s="70" t="str">
        <f t="shared" si="41"/>
        <v>250128S11_Mx_area_1_Glu</v>
      </c>
      <c r="G1557" s="146" t="s">
        <v>897</v>
      </c>
      <c r="H1557" s="70">
        <v>1</v>
      </c>
      <c r="I1557" s="147">
        <v>10.96</v>
      </c>
      <c r="K1557" s="70" t="s">
        <v>736</v>
      </c>
      <c r="R1557" t="s">
        <v>849</v>
      </c>
      <c r="S1557" t="s">
        <v>71</v>
      </c>
    </row>
    <row r="1558" spans="1:19" x14ac:dyDescent="0.25">
      <c r="A1558" s="70" t="str">
        <f>extraction!$C$38</f>
        <v>250128S11_Mx_Batch_31_Tube_11</v>
      </c>
      <c r="B1558" s="70" t="str">
        <f>extraction!$D$38</f>
        <v>250128S11_Mx</v>
      </c>
      <c r="C1558" s="127" t="s">
        <v>155</v>
      </c>
      <c r="D1558" s="70" t="s">
        <v>87</v>
      </c>
      <c r="E1558" s="70" t="s">
        <v>78</v>
      </c>
      <c r="F1558" s="70" t="str">
        <f t="shared" si="41"/>
        <v>250128S11_Mx_area_1_Gly</v>
      </c>
      <c r="G1558" s="146" t="s">
        <v>897</v>
      </c>
      <c r="H1558" s="70">
        <v>1</v>
      </c>
      <c r="I1558" s="147">
        <v>7.34</v>
      </c>
      <c r="K1558" s="70" t="s">
        <v>736</v>
      </c>
      <c r="R1558" t="s">
        <v>849</v>
      </c>
      <c r="S1558" t="s">
        <v>71</v>
      </c>
    </row>
    <row r="1559" spans="1:19" x14ac:dyDescent="0.25">
      <c r="A1559" s="70" t="str">
        <f>extraction!$C$38</f>
        <v>250128S11_Mx_Batch_31_Tube_11</v>
      </c>
      <c r="B1559" s="70" t="str">
        <f>extraction!$D$38</f>
        <v>250128S11_Mx</v>
      </c>
      <c r="C1559" t="s">
        <v>739</v>
      </c>
      <c r="D1559" s="70" t="s">
        <v>850</v>
      </c>
      <c r="E1559" s="70" t="s">
        <v>78</v>
      </c>
      <c r="F1559" s="70" t="str">
        <f t="shared" si="41"/>
        <v>250128S11_Mx_area_1_Ile</v>
      </c>
      <c r="G1559" s="146" t="s">
        <v>897</v>
      </c>
      <c r="H1559" s="70">
        <v>1</v>
      </c>
      <c r="I1559" s="147">
        <v>2.31</v>
      </c>
      <c r="K1559" s="70" t="s">
        <v>736</v>
      </c>
      <c r="R1559" t="s">
        <v>849</v>
      </c>
      <c r="S1559" t="s">
        <v>71</v>
      </c>
    </row>
    <row r="1560" spans="1:19" x14ac:dyDescent="0.25">
      <c r="A1560" s="70" t="str">
        <f>extraction!$C$38</f>
        <v>250128S11_Mx_Batch_31_Tube_11</v>
      </c>
      <c r="B1560" s="70" t="str">
        <f>extraction!$D$38</f>
        <v>250128S11_Mx</v>
      </c>
      <c r="C1560" t="s">
        <v>740</v>
      </c>
      <c r="D1560" s="70" t="s">
        <v>88</v>
      </c>
      <c r="E1560" s="70" t="s">
        <v>78</v>
      </c>
      <c r="F1560" s="70" t="str">
        <f t="shared" si="41"/>
        <v>250128S11_Mx_area_1_Leu</v>
      </c>
      <c r="G1560" s="146" t="s">
        <v>897</v>
      </c>
      <c r="H1560" s="70">
        <v>1</v>
      </c>
      <c r="I1560" s="147">
        <v>6.62</v>
      </c>
      <c r="K1560" s="70" t="s">
        <v>736</v>
      </c>
      <c r="R1560" t="s">
        <v>849</v>
      </c>
      <c r="S1560" t="s">
        <v>71</v>
      </c>
    </row>
    <row r="1561" spans="1:19" x14ac:dyDescent="0.25">
      <c r="A1561" s="70" t="str">
        <f>extraction!$C$38</f>
        <v>250128S11_Mx_Batch_31_Tube_11</v>
      </c>
      <c r="B1561" s="70" t="str">
        <f>extraction!$D$38</f>
        <v>250128S11_Mx</v>
      </c>
      <c r="C1561" t="s">
        <v>741</v>
      </c>
      <c r="D1561" s="70" t="s">
        <v>89</v>
      </c>
      <c r="E1561" s="70" t="s">
        <v>78</v>
      </c>
      <c r="F1561" s="70" t="str">
        <f t="shared" si="41"/>
        <v>250128S11_Mx_area_1_Lys</v>
      </c>
      <c r="G1561" s="146" t="s">
        <v>897</v>
      </c>
      <c r="H1561" s="70">
        <v>1</v>
      </c>
      <c r="I1561" s="147">
        <v>6.79</v>
      </c>
      <c r="K1561" s="70" t="s">
        <v>736</v>
      </c>
      <c r="R1561" t="s">
        <v>849</v>
      </c>
      <c r="S1561" t="s">
        <v>71</v>
      </c>
    </row>
    <row r="1562" spans="1:19" x14ac:dyDescent="0.25">
      <c r="A1562" s="70" t="str">
        <f>extraction!$C$38</f>
        <v>250128S11_Mx_Batch_31_Tube_11</v>
      </c>
      <c r="B1562" s="70" t="str">
        <f>extraction!$D$38</f>
        <v>250128S11_Mx</v>
      </c>
      <c r="C1562" t="s">
        <v>742</v>
      </c>
      <c r="D1562" s="70" t="s">
        <v>852</v>
      </c>
      <c r="E1562" s="70" t="s">
        <v>78</v>
      </c>
      <c r="F1562" s="70" t="str">
        <f t="shared" si="41"/>
        <v>250128S11_Mx_area_1_NLeu</v>
      </c>
      <c r="G1562" s="146" t="s">
        <v>897</v>
      </c>
      <c r="H1562" s="70">
        <v>1</v>
      </c>
      <c r="I1562" s="147">
        <v>26.61</v>
      </c>
      <c r="K1562" s="70" t="s">
        <v>736</v>
      </c>
      <c r="R1562" t="s">
        <v>849</v>
      </c>
      <c r="S1562" t="s">
        <v>71</v>
      </c>
    </row>
    <row r="1563" spans="1:19" x14ac:dyDescent="0.25">
      <c r="A1563" s="70" t="str">
        <f>extraction!$C$38</f>
        <v>250128S11_Mx_Batch_31_Tube_11</v>
      </c>
      <c r="B1563" s="70" t="str">
        <f>extraction!$D$38</f>
        <v>250128S11_Mx</v>
      </c>
      <c r="C1563" t="s">
        <v>743</v>
      </c>
      <c r="D1563" s="70" t="s">
        <v>90</v>
      </c>
      <c r="E1563" s="70" t="s">
        <v>78</v>
      </c>
      <c r="F1563" s="70" t="str">
        <f t="shared" si="41"/>
        <v>250128S11_Mx_area_1_Phe</v>
      </c>
      <c r="G1563" s="146" t="s">
        <v>897</v>
      </c>
      <c r="H1563" s="70">
        <v>1</v>
      </c>
      <c r="I1563" s="147">
        <v>2.17</v>
      </c>
      <c r="K1563" s="70" t="s">
        <v>736</v>
      </c>
      <c r="R1563" t="s">
        <v>849</v>
      </c>
      <c r="S1563" t="s">
        <v>71</v>
      </c>
    </row>
    <row r="1564" spans="1:19" x14ac:dyDescent="0.25">
      <c r="A1564" s="70" t="str">
        <f>extraction!$C$38</f>
        <v>250128S11_Mx_Batch_31_Tube_11</v>
      </c>
      <c r="B1564" s="70" t="str">
        <f>extraction!$D$38</f>
        <v>250128S11_Mx</v>
      </c>
      <c r="C1564" t="s">
        <v>744</v>
      </c>
      <c r="D1564" s="70" t="s">
        <v>91</v>
      </c>
      <c r="E1564" s="70" t="s">
        <v>78</v>
      </c>
      <c r="F1564" s="70" t="str">
        <f t="shared" si="41"/>
        <v>250128S11_Mx_area_1_Pro</v>
      </c>
      <c r="G1564" s="146" t="s">
        <v>897</v>
      </c>
      <c r="H1564" s="70">
        <v>1</v>
      </c>
      <c r="I1564" s="147">
        <v>6.45</v>
      </c>
      <c r="K1564" s="70" t="s">
        <v>736</v>
      </c>
      <c r="R1564" t="s">
        <v>849</v>
      </c>
      <c r="S1564" t="s">
        <v>71</v>
      </c>
    </row>
    <row r="1565" spans="1:19" x14ac:dyDescent="0.25">
      <c r="A1565" s="70" t="str">
        <f>extraction!$C$38</f>
        <v>250128S11_Mx_Batch_31_Tube_11</v>
      </c>
      <c r="B1565" s="70" t="str">
        <f>extraction!$D$38</f>
        <v>250128S11_Mx</v>
      </c>
      <c r="C1565" t="s">
        <v>745</v>
      </c>
      <c r="D1565" s="70" t="s">
        <v>92</v>
      </c>
      <c r="E1565" s="70" t="s">
        <v>78</v>
      </c>
      <c r="F1565" s="70" t="str">
        <f t="shared" si="41"/>
        <v>250128S11_Mx_area_1_Ser</v>
      </c>
      <c r="G1565" s="146" t="s">
        <v>897</v>
      </c>
      <c r="H1565" s="70">
        <v>1</v>
      </c>
      <c r="I1565" s="147">
        <v>4.93</v>
      </c>
      <c r="K1565" s="70" t="s">
        <v>736</v>
      </c>
      <c r="R1565" t="s">
        <v>849</v>
      </c>
      <c r="S1565" t="s">
        <v>71</v>
      </c>
    </row>
    <row r="1566" spans="1:19" x14ac:dyDescent="0.25">
      <c r="A1566" s="70" t="str">
        <f>extraction!$C$38</f>
        <v>250128S11_Mx_Batch_31_Tube_11</v>
      </c>
      <c r="B1566" s="70" t="str">
        <f>extraction!$D$38</f>
        <v>250128S11_Mx</v>
      </c>
      <c r="C1566" t="s">
        <v>746</v>
      </c>
      <c r="D1566" s="70" t="s">
        <v>93</v>
      </c>
      <c r="E1566" s="70" t="s">
        <v>78</v>
      </c>
      <c r="F1566" s="70" t="str">
        <f t="shared" si="41"/>
        <v>250128S11_Mx_area_1_Thr</v>
      </c>
      <c r="G1566" s="146" t="s">
        <v>897</v>
      </c>
      <c r="H1566" s="70">
        <v>1</v>
      </c>
      <c r="I1566" s="147">
        <v>4.5</v>
      </c>
      <c r="K1566" s="70" t="s">
        <v>736</v>
      </c>
      <c r="R1566" t="s">
        <v>849</v>
      </c>
      <c r="S1566" t="s">
        <v>71</v>
      </c>
    </row>
    <row r="1567" spans="1:19" x14ac:dyDescent="0.25">
      <c r="A1567" s="70" t="str">
        <f>extraction!$C$38</f>
        <v>250128S11_Mx_Batch_31_Tube_11</v>
      </c>
      <c r="B1567" s="70" t="str">
        <f>extraction!$D$38</f>
        <v>250128S11_Mx</v>
      </c>
      <c r="C1567" t="s">
        <v>747</v>
      </c>
      <c r="D1567" s="70" t="s">
        <v>94</v>
      </c>
      <c r="E1567" s="70" t="s">
        <v>78</v>
      </c>
      <c r="F1567" s="70" t="str">
        <f t="shared" si="41"/>
        <v>250128S11_Mx_area_1_Tyr</v>
      </c>
      <c r="G1567" s="146" t="s">
        <v>897</v>
      </c>
      <c r="H1567" s="70">
        <v>1</v>
      </c>
      <c r="I1567" s="147">
        <v>1.32</v>
      </c>
      <c r="K1567" s="70" t="s">
        <v>736</v>
      </c>
      <c r="R1567" t="s">
        <v>849</v>
      </c>
      <c r="S1567" t="s">
        <v>71</v>
      </c>
    </row>
    <row r="1568" spans="1:19" x14ac:dyDescent="0.25">
      <c r="A1568" s="70" t="str">
        <f>extraction!$C$38</f>
        <v>250128S11_Mx_Batch_31_Tube_11</v>
      </c>
      <c r="B1568" s="70" t="str">
        <f>extraction!$D$38</f>
        <v>250128S11_Mx</v>
      </c>
      <c r="C1568" t="s">
        <v>774</v>
      </c>
      <c r="D1568" s="70" t="s">
        <v>95</v>
      </c>
      <c r="E1568" s="70" t="s">
        <v>78</v>
      </c>
      <c r="F1568" s="70" t="str">
        <f t="shared" si="41"/>
        <v>250128S11_Mx_area_1_Val</v>
      </c>
      <c r="G1568" s="146" t="s">
        <v>897</v>
      </c>
      <c r="H1568" s="70">
        <v>1</v>
      </c>
      <c r="I1568" s="147"/>
      <c r="K1568" s="70" t="s">
        <v>736</v>
      </c>
      <c r="R1568" t="s">
        <v>849</v>
      </c>
      <c r="S1568" t="s">
        <v>71</v>
      </c>
    </row>
    <row r="1570" spans="1:19" x14ac:dyDescent="0.25">
      <c r="A1570" s="70" t="str">
        <f>extraction!$C$38</f>
        <v>250128S11_Mx_Batch_31_Tube_11</v>
      </c>
      <c r="B1570" s="70" t="str">
        <f>extraction!$D$38</f>
        <v>250128S11_Mx</v>
      </c>
      <c r="C1570" t="s">
        <v>734</v>
      </c>
      <c r="D1570" s="70" t="s">
        <v>84</v>
      </c>
      <c r="E1570" s="70" t="s">
        <v>77</v>
      </c>
      <c r="F1570" s="70" t="str">
        <f t="shared" ref="F1570:F1597" si="42">B1570&amp;"_"&amp;LEFT(E1570,4)&amp;"_"&amp;H1570&amp;"_"&amp;D1570</f>
        <v>250128S11_Mx_d15N_2_Ala</v>
      </c>
      <c r="G1570" s="144" t="s">
        <v>877</v>
      </c>
      <c r="H1570" s="70">
        <v>2</v>
      </c>
      <c r="I1570" s="130">
        <v>19.940000000000001</v>
      </c>
      <c r="J1570" s="70" t="s">
        <v>76</v>
      </c>
      <c r="K1570" s="70" t="s">
        <v>736</v>
      </c>
      <c r="R1570" t="s">
        <v>849</v>
      </c>
      <c r="S1570" t="s">
        <v>71</v>
      </c>
    </row>
    <row r="1571" spans="1:19" x14ac:dyDescent="0.25">
      <c r="A1571" s="70" t="str">
        <f>extraction!$C$38</f>
        <v>250128S11_Mx_Batch_31_Tube_11</v>
      </c>
      <c r="B1571" s="70" t="str">
        <f>extraction!$D$38</f>
        <v>250128S11_Mx</v>
      </c>
      <c r="C1571" t="s">
        <v>738</v>
      </c>
      <c r="D1571" s="70" t="s">
        <v>85</v>
      </c>
      <c r="E1571" s="70" t="s">
        <v>77</v>
      </c>
      <c r="F1571" s="70" t="str">
        <f t="shared" si="42"/>
        <v>250128S11_Mx_d15N_2_Asp</v>
      </c>
      <c r="G1571" s="144" t="s">
        <v>877</v>
      </c>
      <c r="H1571" s="70">
        <v>2</v>
      </c>
      <c r="I1571" s="122">
        <v>16.57</v>
      </c>
      <c r="J1571" s="70" t="s">
        <v>76</v>
      </c>
      <c r="K1571" s="70" t="s">
        <v>736</v>
      </c>
      <c r="R1571" t="s">
        <v>849</v>
      </c>
      <c r="S1571" t="s">
        <v>71</v>
      </c>
    </row>
    <row r="1572" spans="1:19" x14ac:dyDescent="0.25">
      <c r="A1572" s="70" t="str">
        <f>extraction!$C$38</f>
        <v>250128S11_Mx_Batch_31_Tube_11</v>
      </c>
      <c r="B1572" s="70" t="str">
        <f>extraction!$D$38</f>
        <v>250128S11_Mx</v>
      </c>
      <c r="C1572" t="s">
        <v>851</v>
      </c>
      <c r="D1572" s="70" t="s">
        <v>86</v>
      </c>
      <c r="E1572" s="70" t="s">
        <v>77</v>
      </c>
      <c r="F1572" s="70" t="str">
        <f t="shared" si="42"/>
        <v>250128S11_Mx_d15N_2_Glu</v>
      </c>
      <c r="G1572" s="144" t="s">
        <v>877</v>
      </c>
      <c r="H1572" s="70">
        <v>2</v>
      </c>
      <c r="I1572" s="122">
        <v>19.48</v>
      </c>
      <c r="J1572" s="70" t="s">
        <v>76</v>
      </c>
      <c r="K1572" s="70" t="s">
        <v>736</v>
      </c>
      <c r="R1572" t="s">
        <v>849</v>
      </c>
      <c r="S1572" t="s">
        <v>71</v>
      </c>
    </row>
    <row r="1573" spans="1:19" x14ac:dyDescent="0.25">
      <c r="A1573" s="70" t="str">
        <f>extraction!$C$38</f>
        <v>250128S11_Mx_Batch_31_Tube_11</v>
      </c>
      <c r="B1573" s="70" t="str">
        <f>extraction!$D$38</f>
        <v>250128S11_Mx</v>
      </c>
      <c r="C1573" s="127" t="s">
        <v>155</v>
      </c>
      <c r="D1573" s="70" t="s">
        <v>87</v>
      </c>
      <c r="E1573" s="70" t="s">
        <v>77</v>
      </c>
      <c r="F1573" s="70" t="str">
        <f t="shared" si="42"/>
        <v>250128S11_Mx_d15N_2_Gly</v>
      </c>
      <c r="G1573" s="144" t="s">
        <v>877</v>
      </c>
      <c r="H1573" s="70">
        <v>2</v>
      </c>
      <c r="I1573" s="122">
        <v>11.92</v>
      </c>
      <c r="J1573" s="70" t="s">
        <v>76</v>
      </c>
      <c r="K1573" s="70" t="s">
        <v>736</v>
      </c>
      <c r="R1573" t="s">
        <v>849</v>
      </c>
      <c r="S1573" t="s">
        <v>71</v>
      </c>
    </row>
    <row r="1574" spans="1:19" x14ac:dyDescent="0.25">
      <c r="A1574" s="70" t="str">
        <f>extraction!$C$38</f>
        <v>250128S11_Mx_Batch_31_Tube_11</v>
      </c>
      <c r="B1574" s="70" t="str">
        <f>extraction!$D$38</f>
        <v>250128S11_Mx</v>
      </c>
      <c r="C1574" t="s">
        <v>739</v>
      </c>
      <c r="D1574" s="70" t="s">
        <v>850</v>
      </c>
      <c r="E1574" s="70" t="s">
        <v>77</v>
      </c>
      <c r="F1574" s="70" t="str">
        <f t="shared" si="42"/>
        <v>250128S11_Mx_d15N_2_Ile</v>
      </c>
      <c r="G1574" s="144" t="s">
        <v>877</v>
      </c>
      <c r="H1574" s="70">
        <v>2</v>
      </c>
      <c r="I1574" s="122">
        <v>15.56</v>
      </c>
      <c r="J1574" s="70" t="s">
        <v>76</v>
      </c>
      <c r="K1574" s="70" t="s">
        <v>736</v>
      </c>
      <c r="R1574" t="s">
        <v>849</v>
      </c>
      <c r="S1574" t="s">
        <v>71</v>
      </c>
    </row>
    <row r="1575" spans="1:19" x14ac:dyDescent="0.25">
      <c r="A1575" s="70" t="str">
        <f>extraction!$C$38</f>
        <v>250128S11_Mx_Batch_31_Tube_11</v>
      </c>
      <c r="B1575" s="70" t="str">
        <f>extraction!$D$38</f>
        <v>250128S11_Mx</v>
      </c>
      <c r="C1575" t="s">
        <v>740</v>
      </c>
      <c r="D1575" s="70" t="s">
        <v>88</v>
      </c>
      <c r="E1575" s="70" t="s">
        <v>77</v>
      </c>
      <c r="F1575" s="70" t="str">
        <f t="shared" si="42"/>
        <v>250128S11_Mx_d15N_2_Leu</v>
      </c>
      <c r="G1575" s="144" t="s">
        <v>877</v>
      </c>
      <c r="H1575" s="70">
        <v>2</v>
      </c>
      <c r="I1575" s="122">
        <v>15.43</v>
      </c>
      <c r="J1575" s="70" t="s">
        <v>76</v>
      </c>
      <c r="K1575" s="70" t="s">
        <v>736</v>
      </c>
      <c r="R1575" t="s">
        <v>849</v>
      </c>
      <c r="S1575" t="s">
        <v>71</v>
      </c>
    </row>
    <row r="1576" spans="1:19" x14ac:dyDescent="0.25">
      <c r="A1576" s="70" t="str">
        <f>extraction!$C$38</f>
        <v>250128S11_Mx_Batch_31_Tube_11</v>
      </c>
      <c r="B1576" s="70" t="str">
        <f>extraction!$D$38</f>
        <v>250128S11_Mx</v>
      </c>
      <c r="C1576" t="s">
        <v>741</v>
      </c>
      <c r="D1576" s="70" t="s">
        <v>89</v>
      </c>
      <c r="E1576" s="70" t="s">
        <v>77</v>
      </c>
      <c r="F1576" s="70" t="str">
        <f t="shared" si="42"/>
        <v>250128S11_Mx_d15N_2_Lys</v>
      </c>
      <c r="G1576" s="144" t="s">
        <v>877</v>
      </c>
      <c r="H1576" s="70">
        <v>2</v>
      </c>
      <c r="I1576" s="122">
        <v>9.83</v>
      </c>
      <c r="J1576" s="70" t="s">
        <v>76</v>
      </c>
      <c r="K1576" s="70" t="s">
        <v>736</v>
      </c>
      <c r="R1576" t="s">
        <v>849</v>
      </c>
      <c r="S1576" t="s">
        <v>71</v>
      </c>
    </row>
    <row r="1577" spans="1:19" x14ac:dyDescent="0.25">
      <c r="A1577" s="70" t="str">
        <f>extraction!$C$38</f>
        <v>250128S11_Mx_Batch_31_Tube_11</v>
      </c>
      <c r="B1577" s="70" t="str">
        <f>extraction!$D$38</f>
        <v>250128S11_Mx</v>
      </c>
      <c r="C1577" t="s">
        <v>742</v>
      </c>
      <c r="D1577" s="70" t="s">
        <v>852</v>
      </c>
      <c r="E1577" s="70" t="s">
        <v>77</v>
      </c>
      <c r="F1577" s="70" t="str">
        <f t="shared" si="42"/>
        <v>250128S11_Mx_d15N_2_NLeu</v>
      </c>
      <c r="G1577" s="144" t="s">
        <v>877</v>
      </c>
      <c r="H1577" s="70">
        <v>2</v>
      </c>
      <c r="I1577" s="122">
        <v>-1.75</v>
      </c>
      <c r="J1577" s="70" t="s">
        <v>76</v>
      </c>
      <c r="K1577" s="70" t="s">
        <v>736</v>
      </c>
      <c r="R1577" t="s">
        <v>849</v>
      </c>
      <c r="S1577" t="s">
        <v>71</v>
      </c>
    </row>
    <row r="1578" spans="1:19" x14ac:dyDescent="0.25">
      <c r="A1578" s="70" t="str">
        <f>extraction!$C$38</f>
        <v>250128S11_Mx_Batch_31_Tube_11</v>
      </c>
      <c r="B1578" s="70" t="str">
        <f>extraction!$D$38</f>
        <v>250128S11_Mx</v>
      </c>
      <c r="C1578" t="s">
        <v>743</v>
      </c>
      <c r="D1578" s="70" t="s">
        <v>90</v>
      </c>
      <c r="E1578" s="70" t="s">
        <v>77</v>
      </c>
      <c r="F1578" s="70" t="str">
        <f t="shared" si="42"/>
        <v>250128S11_Mx_d15N_2_Phe</v>
      </c>
      <c r="G1578" s="144" t="s">
        <v>877</v>
      </c>
      <c r="H1578" s="70">
        <v>2</v>
      </c>
      <c r="I1578" s="122">
        <v>9.61</v>
      </c>
      <c r="J1578" s="70" t="s">
        <v>76</v>
      </c>
      <c r="K1578" s="70" t="s">
        <v>736</v>
      </c>
      <c r="R1578" t="s">
        <v>849</v>
      </c>
      <c r="S1578" t="s">
        <v>71</v>
      </c>
    </row>
    <row r="1579" spans="1:19" x14ac:dyDescent="0.25">
      <c r="A1579" s="70" t="str">
        <f>extraction!$C$38</f>
        <v>250128S11_Mx_Batch_31_Tube_11</v>
      </c>
      <c r="B1579" s="70" t="str">
        <f>extraction!$D$38</f>
        <v>250128S11_Mx</v>
      </c>
      <c r="C1579" t="s">
        <v>744</v>
      </c>
      <c r="D1579" s="70" t="s">
        <v>91</v>
      </c>
      <c r="E1579" s="70" t="s">
        <v>77</v>
      </c>
      <c r="F1579" s="70" t="str">
        <f t="shared" si="42"/>
        <v>250128S11_Mx_d15N_2_Pro</v>
      </c>
      <c r="G1579" s="144" t="s">
        <v>877</v>
      </c>
      <c r="H1579" s="70">
        <v>2</v>
      </c>
      <c r="I1579" s="122">
        <v>16</v>
      </c>
      <c r="J1579" s="70" t="s">
        <v>76</v>
      </c>
      <c r="K1579" s="70" t="s">
        <v>736</v>
      </c>
      <c r="R1579" t="s">
        <v>849</v>
      </c>
      <c r="S1579" t="s">
        <v>71</v>
      </c>
    </row>
    <row r="1580" spans="1:19" x14ac:dyDescent="0.25">
      <c r="A1580" s="70" t="str">
        <f>extraction!$C$38</f>
        <v>250128S11_Mx_Batch_31_Tube_11</v>
      </c>
      <c r="B1580" s="70" t="str">
        <f>extraction!$D$38</f>
        <v>250128S11_Mx</v>
      </c>
      <c r="C1580" t="s">
        <v>745</v>
      </c>
      <c r="D1580" s="70" t="s">
        <v>92</v>
      </c>
      <c r="E1580" s="70" t="s">
        <v>77</v>
      </c>
      <c r="F1580" s="70" t="str">
        <f t="shared" si="42"/>
        <v>250128S11_Mx_d15N_2_Ser</v>
      </c>
      <c r="G1580" s="144" t="s">
        <v>877</v>
      </c>
      <c r="H1580" s="70">
        <v>2</v>
      </c>
      <c r="I1580" s="122">
        <v>11.36</v>
      </c>
      <c r="J1580" s="70" t="s">
        <v>76</v>
      </c>
      <c r="K1580" s="70" t="s">
        <v>736</v>
      </c>
      <c r="R1580" t="s">
        <v>849</v>
      </c>
      <c r="S1580" t="s">
        <v>71</v>
      </c>
    </row>
    <row r="1581" spans="1:19" x14ac:dyDescent="0.25">
      <c r="A1581" s="70" t="str">
        <f>extraction!$C$38</f>
        <v>250128S11_Mx_Batch_31_Tube_11</v>
      </c>
      <c r="B1581" s="70" t="str">
        <f>extraction!$D$38</f>
        <v>250128S11_Mx</v>
      </c>
      <c r="C1581" t="s">
        <v>746</v>
      </c>
      <c r="D1581" s="70" t="s">
        <v>93</v>
      </c>
      <c r="E1581" s="70" t="s">
        <v>77</v>
      </c>
      <c r="F1581" s="70" t="str">
        <f t="shared" si="42"/>
        <v>250128S11_Mx_d15N_2_Thr</v>
      </c>
      <c r="G1581" s="144" t="s">
        <v>877</v>
      </c>
      <c r="H1581" s="70">
        <v>2</v>
      </c>
      <c r="I1581" s="122">
        <v>3.26</v>
      </c>
      <c r="J1581" s="70" t="s">
        <v>76</v>
      </c>
      <c r="K1581" s="70" t="s">
        <v>736</v>
      </c>
      <c r="R1581" t="s">
        <v>849</v>
      </c>
      <c r="S1581" t="s">
        <v>71</v>
      </c>
    </row>
    <row r="1582" spans="1:19" x14ac:dyDescent="0.25">
      <c r="A1582" s="70" t="str">
        <f>extraction!$C$38</f>
        <v>250128S11_Mx_Batch_31_Tube_11</v>
      </c>
      <c r="B1582" s="70" t="str">
        <f>extraction!$D$38</f>
        <v>250128S11_Mx</v>
      </c>
      <c r="C1582" t="s">
        <v>747</v>
      </c>
      <c r="D1582" s="70" t="s">
        <v>94</v>
      </c>
      <c r="E1582" s="70" t="s">
        <v>77</v>
      </c>
      <c r="F1582" s="70" t="str">
        <f t="shared" si="42"/>
        <v>250128S11_Mx_d15N_2_Tyr</v>
      </c>
      <c r="G1582" s="144" t="s">
        <v>877</v>
      </c>
      <c r="H1582" s="70">
        <v>2</v>
      </c>
      <c r="I1582" s="122">
        <v>8.18</v>
      </c>
      <c r="J1582" s="70" t="s">
        <v>76</v>
      </c>
      <c r="K1582" s="70" t="s">
        <v>736</v>
      </c>
      <c r="R1582" t="s">
        <v>849</v>
      </c>
      <c r="S1582" t="s">
        <v>71</v>
      </c>
    </row>
    <row r="1583" spans="1:19" x14ac:dyDescent="0.25">
      <c r="A1583" s="70" t="str">
        <f>extraction!$C$38</f>
        <v>250128S11_Mx_Batch_31_Tube_11</v>
      </c>
      <c r="B1583" s="70" t="str">
        <f>extraction!$D$38</f>
        <v>250128S11_Mx</v>
      </c>
      <c r="C1583" t="s">
        <v>774</v>
      </c>
      <c r="D1583" s="70" t="s">
        <v>95</v>
      </c>
      <c r="E1583" s="70" t="s">
        <v>77</v>
      </c>
      <c r="F1583" s="70" t="str">
        <f t="shared" si="42"/>
        <v>250128S11_Mx_d15N_2_Val</v>
      </c>
      <c r="G1583" s="144" t="s">
        <v>877</v>
      </c>
      <c r="H1583" s="70">
        <v>2</v>
      </c>
      <c r="I1583" s="122"/>
      <c r="J1583" s="70" t="s">
        <v>76</v>
      </c>
      <c r="K1583" s="70" t="s">
        <v>736</v>
      </c>
      <c r="R1583" t="s">
        <v>849</v>
      </c>
      <c r="S1583" t="s">
        <v>71</v>
      </c>
    </row>
    <row r="1584" spans="1:19" x14ac:dyDescent="0.25">
      <c r="A1584" s="70" t="str">
        <f>extraction!$C$38</f>
        <v>250128S11_Mx_Batch_31_Tube_11</v>
      </c>
      <c r="B1584" s="70" t="str">
        <f>extraction!$D$38</f>
        <v>250128S11_Mx</v>
      </c>
      <c r="C1584" t="s">
        <v>734</v>
      </c>
      <c r="D1584" s="70" t="s">
        <v>84</v>
      </c>
      <c r="E1584" s="70" t="s">
        <v>78</v>
      </c>
      <c r="F1584" s="70" t="str">
        <f t="shared" si="42"/>
        <v>250128S11_Mx_area_2_Ala</v>
      </c>
      <c r="G1584" s="144" t="s">
        <v>877</v>
      </c>
      <c r="H1584" s="70">
        <v>2</v>
      </c>
      <c r="I1584" s="130">
        <v>6.94</v>
      </c>
      <c r="K1584" s="70" t="s">
        <v>736</v>
      </c>
      <c r="R1584" t="s">
        <v>849</v>
      </c>
      <c r="S1584" t="s">
        <v>71</v>
      </c>
    </row>
    <row r="1585" spans="1:19" x14ac:dyDescent="0.25">
      <c r="A1585" s="70" t="str">
        <f>extraction!$C$38</f>
        <v>250128S11_Mx_Batch_31_Tube_11</v>
      </c>
      <c r="B1585" s="70" t="str">
        <f>extraction!$D$38</f>
        <v>250128S11_Mx</v>
      </c>
      <c r="C1585" t="s">
        <v>738</v>
      </c>
      <c r="D1585" s="70" t="s">
        <v>85</v>
      </c>
      <c r="E1585" s="70" t="s">
        <v>78</v>
      </c>
      <c r="F1585" s="70" t="str">
        <f t="shared" si="42"/>
        <v>250128S11_Mx_area_2_Asp</v>
      </c>
      <c r="G1585" s="144" t="s">
        <v>877</v>
      </c>
      <c r="H1585" s="70">
        <v>2</v>
      </c>
      <c r="I1585" s="122">
        <v>10.71</v>
      </c>
      <c r="K1585" s="70" t="s">
        <v>736</v>
      </c>
      <c r="R1585" t="s">
        <v>849</v>
      </c>
      <c r="S1585" t="s">
        <v>71</v>
      </c>
    </row>
    <row r="1586" spans="1:19" x14ac:dyDescent="0.25">
      <c r="A1586" s="70" t="str">
        <f>extraction!$C$38</f>
        <v>250128S11_Mx_Batch_31_Tube_11</v>
      </c>
      <c r="B1586" s="70" t="str">
        <f>extraction!$D$38</f>
        <v>250128S11_Mx</v>
      </c>
      <c r="C1586" t="s">
        <v>851</v>
      </c>
      <c r="D1586" s="70" t="s">
        <v>86</v>
      </c>
      <c r="E1586" s="70" t="s">
        <v>78</v>
      </c>
      <c r="F1586" s="70" t="str">
        <f t="shared" si="42"/>
        <v>250128S11_Mx_area_2_Glu</v>
      </c>
      <c r="G1586" s="144" t="s">
        <v>877</v>
      </c>
      <c r="H1586" s="70">
        <v>2</v>
      </c>
      <c r="I1586" s="122">
        <v>12.84</v>
      </c>
      <c r="K1586" s="70" t="s">
        <v>736</v>
      </c>
      <c r="R1586" t="s">
        <v>849</v>
      </c>
      <c r="S1586" t="s">
        <v>71</v>
      </c>
    </row>
    <row r="1587" spans="1:19" x14ac:dyDescent="0.25">
      <c r="A1587" s="70" t="str">
        <f>extraction!$C$38</f>
        <v>250128S11_Mx_Batch_31_Tube_11</v>
      </c>
      <c r="B1587" s="70" t="str">
        <f>extraction!$D$38</f>
        <v>250128S11_Mx</v>
      </c>
      <c r="C1587" s="127" t="s">
        <v>155</v>
      </c>
      <c r="D1587" s="70" t="s">
        <v>87</v>
      </c>
      <c r="E1587" s="70" t="s">
        <v>78</v>
      </c>
      <c r="F1587" s="70" t="str">
        <f t="shared" si="42"/>
        <v>250128S11_Mx_area_2_Gly</v>
      </c>
      <c r="G1587" s="144" t="s">
        <v>877</v>
      </c>
      <c r="H1587" s="70">
        <v>2</v>
      </c>
      <c r="I1587" s="122">
        <v>8.17</v>
      </c>
      <c r="K1587" s="70" t="s">
        <v>736</v>
      </c>
      <c r="R1587" t="s">
        <v>849</v>
      </c>
      <c r="S1587" t="s">
        <v>71</v>
      </c>
    </row>
    <row r="1588" spans="1:19" x14ac:dyDescent="0.25">
      <c r="A1588" s="70" t="str">
        <f>extraction!$C$38</f>
        <v>250128S11_Mx_Batch_31_Tube_11</v>
      </c>
      <c r="B1588" s="70" t="str">
        <f>extraction!$D$38</f>
        <v>250128S11_Mx</v>
      </c>
      <c r="C1588" t="s">
        <v>739</v>
      </c>
      <c r="D1588" s="70" t="s">
        <v>850</v>
      </c>
      <c r="E1588" s="70" t="s">
        <v>78</v>
      </c>
      <c r="F1588" s="70" t="str">
        <f t="shared" si="42"/>
        <v>250128S11_Mx_area_2_Ile</v>
      </c>
      <c r="G1588" s="144" t="s">
        <v>877</v>
      </c>
      <c r="H1588" s="70">
        <v>2</v>
      </c>
      <c r="I1588" s="122">
        <v>2.41</v>
      </c>
      <c r="K1588" s="70" t="s">
        <v>736</v>
      </c>
      <c r="R1588" t="s">
        <v>849</v>
      </c>
      <c r="S1588" t="s">
        <v>71</v>
      </c>
    </row>
    <row r="1589" spans="1:19" x14ac:dyDescent="0.25">
      <c r="A1589" s="70" t="str">
        <f>extraction!$C$38</f>
        <v>250128S11_Mx_Batch_31_Tube_11</v>
      </c>
      <c r="B1589" s="70" t="str">
        <f>extraction!$D$38</f>
        <v>250128S11_Mx</v>
      </c>
      <c r="C1589" t="s">
        <v>740</v>
      </c>
      <c r="D1589" s="70" t="s">
        <v>88</v>
      </c>
      <c r="E1589" s="70" t="s">
        <v>78</v>
      </c>
      <c r="F1589" s="70" t="str">
        <f t="shared" si="42"/>
        <v>250128S11_Mx_area_2_Leu</v>
      </c>
      <c r="G1589" s="144" t="s">
        <v>877</v>
      </c>
      <c r="H1589" s="70">
        <v>2</v>
      </c>
      <c r="I1589" s="122">
        <v>7.04</v>
      </c>
      <c r="K1589" s="70" t="s">
        <v>736</v>
      </c>
      <c r="R1589" t="s">
        <v>849</v>
      </c>
      <c r="S1589" t="s">
        <v>71</v>
      </c>
    </row>
    <row r="1590" spans="1:19" x14ac:dyDescent="0.25">
      <c r="A1590" s="70" t="str">
        <f>extraction!$C$38</f>
        <v>250128S11_Mx_Batch_31_Tube_11</v>
      </c>
      <c r="B1590" s="70" t="str">
        <f>extraction!$D$38</f>
        <v>250128S11_Mx</v>
      </c>
      <c r="C1590" t="s">
        <v>741</v>
      </c>
      <c r="D1590" s="70" t="s">
        <v>89</v>
      </c>
      <c r="E1590" s="70" t="s">
        <v>78</v>
      </c>
      <c r="F1590" s="70" t="str">
        <f t="shared" si="42"/>
        <v>250128S11_Mx_area_2_Lys</v>
      </c>
      <c r="G1590" s="144" t="s">
        <v>877</v>
      </c>
      <c r="H1590" s="70">
        <v>2</v>
      </c>
      <c r="I1590" s="122">
        <v>7.48</v>
      </c>
      <c r="K1590" s="70" t="s">
        <v>736</v>
      </c>
      <c r="R1590" t="s">
        <v>849</v>
      </c>
      <c r="S1590" t="s">
        <v>71</v>
      </c>
    </row>
    <row r="1591" spans="1:19" x14ac:dyDescent="0.25">
      <c r="A1591" s="70" t="str">
        <f>extraction!$C$38</f>
        <v>250128S11_Mx_Batch_31_Tube_11</v>
      </c>
      <c r="B1591" s="70" t="str">
        <f>extraction!$D$38</f>
        <v>250128S11_Mx</v>
      </c>
      <c r="C1591" t="s">
        <v>742</v>
      </c>
      <c r="D1591" s="70" t="s">
        <v>852</v>
      </c>
      <c r="E1591" s="70" t="s">
        <v>78</v>
      </c>
      <c r="F1591" s="70" t="str">
        <f t="shared" si="42"/>
        <v>250128S11_Mx_area_2_NLeu</v>
      </c>
      <c r="G1591" s="144" t="s">
        <v>877</v>
      </c>
      <c r="H1591" s="70">
        <v>2</v>
      </c>
      <c r="I1591" s="122">
        <v>28.61</v>
      </c>
      <c r="K1591" s="70" t="s">
        <v>736</v>
      </c>
      <c r="R1591" t="s">
        <v>849</v>
      </c>
      <c r="S1591" t="s">
        <v>71</v>
      </c>
    </row>
    <row r="1592" spans="1:19" x14ac:dyDescent="0.25">
      <c r="A1592" s="70" t="str">
        <f>extraction!$C$38</f>
        <v>250128S11_Mx_Batch_31_Tube_11</v>
      </c>
      <c r="B1592" s="70" t="str">
        <f>extraction!$D$38</f>
        <v>250128S11_Mx</v>
      </c>
      <c r="C1592" t="s">
        <v>743</v>
      </c>
      <c r="D1592" s="70" t="s">
        <v>90</v>
      </c>
      <c r="E1592" s="70" t="s">
        <v>78</v>
      </c>
      <c r="F1592" s="70" t="str">
        <f t="shared" si="42"/>
        <v>250128S11_Mx_area_2_Phe</v>
      </c>
      <c r="G1592" s="144" t="s">
        <v>877</v>
      </c>
      <c r="H1592" s="70">
        <v>2</v>
      </c>
      <c r="I1592" s="122">
        <v>2.6</v>
      </c>
      <c r="K1592" s="70" t="s">
        <v>736</v>
      </c>
      <c r="R1592" t="s">
        <v>849</v>
      </c>
      <c r="S1592" t="s">
        <v>71</v>
      </c>
    </row>
    <row r="1593" spans="1:19" x14ac:dyDescent="0.25">
      <c r="A1593" s="70" t="str">
        <f>extraction!$C$38</f>
        <v>250128S11_Mx_Batch_31_Tube_11</v>
      </c>
      <c r="B1593" s="70" t="str">
        <f>extraction!$D$38</f>
        <v>250128S11_Mx</v>
      </c>
      <c r="C1593" t="s">
        <v>744</v>
      </c>
      <c r="D1593" s="70" t="s">
        <v>91</v>
      </c>
      <c r="E1593" s="70" t="s">
        <v>78</v>
      </c>
      <c r="F1593" s="70" t="str">
        <f t="shared" si="42"/>
        <v>250128S11_Mx_area_2_Pro</v>
      </c>
      <c r="G1593" s="144" t="s">
        <v>877</v>
      </c>
      <c r="H1593" s="70">
        <v>2</v>
      </c>
      <c r="I1593" s="122">
        <v>7.13</v>
      </c>
      <c r="K1593" s="70" t="s">
        <v>736</v>
      </c>
      <c r="R1593" t="s">
        <v>849</v>
      </c>
      <c r="S1593" t="s">
        <v>71</v>
      </c>
    </row>
    <row r="1594" spans="1:19" x14ac:dyDescent="0.25">
      <c r="A1594" s="70" t="str">
        <f>extraction!$C$38</f>
        <v>250128S11_Mx_Batch_31_Tube_11</v>
      </c>
      <c r="B1594" s="70" t="str">
        <f>extraction!$D$38</f>
        <v>250128S11_Mx</v>
      </c>
      <c r="C1594" t="s">
        <v>745</v>
      </c>
      <c r="D1594" s="70" t="s">
        <v>92</v>
      </c>
      <c r="E1594" s="70" t="s">
        <v>78</v>
      </c>
      <c r="F1594" s="70" t="str">
        <f t="shared" si="42"/>
        <v>250128S11_Mx_area_2_Ser</v>
      </c>
      <c r="G1594" s="144" t="s">
        <v>877</v>
      </c>
      <c r="H1594" s="70">
        <v>2</v>
      </c>
      <c r="I1594" s="122">
        <v>5.18</v>
      </c>
      <c r="K1594" s="70" t="s">
        <v>736</v>
      </c>
      <c r="R1594" t="s">
        <v>849</v>
      </c>
      <c r="S1594" t="s">
        <v>71</v>
      </c>
    </row>
    <row r="1595" spans="1:19" x14ac:dyDescent="0.25">
      <c r="A1595" s="70" t="str">
        <f>extraction!$C$38</f>
        <v>250128S11_Mx_Batch_31_Tube_11</v>
      </c>
      <c r="B1595" s="70" t="str">
        <f>extraction!$D$38</f>
        <v>250128S11_Mx</v>
      </c>
      <c r="C1595" t="s">
        <v>746</v>
      </c>
      <c r="D1595" s="70" t="s">
        <v>93</v>
      </c>
      <c r="E1595" s="70" t="s">
        <v>78</v>
      </c>
      <c r="F1595" s="70" t="str">
        <f t="shared" si="42"/>
        <v>250128S11_Mx_area_2_Thr</v>
      </c>
      <c r="G1595" s="144" t="s">
        <v>877</v>
      </c>
      <c r="H1595" s="70">
        <v>2</v>
      </c>
      <c r="I1595" s="122">
        <v>4.72</v>
      </c>
      <c r="K1595" s="70" t="s">
        <v>736</v>
      </c>
      <c r="R1595" t="s">
        <v>849</v>
      </c>
      <c r="S1595" t="s">
        <v>71</v>
      </c>
    </row>
    <row r="1596" spans="1:19" x14ac:dyDescent="0.25">
      <c r="A1596" s="70" t="str">
        <f>extraction!$C$38</f>
        <v>250128S11_Mx_Batch_31_Tube_11</v>
      </c>
      <c r="B1596" s="70" t="str">
        <f>extraction!$D$38</f>
        <v>250128S11_Mx</v>
      </c>
      <c r="C1596" t="s">
        <v>747</v>
      </c>
      <c r="D1596" s="70" t="s">
        <v>94</v>
      </c>
      <c r="E1596" s="70" t="s">
        <v>78</v>
      </c>
      <c r="F1596" s="70" t="str">
        <f t="shared" si="42"/>
        <v>250128S11_Mx_area_2_Tyr</v>
      </c>
      <c r="G1596" s="144" t="s">
        <v>877</v>
      </c>
      <c r="H1596" s="70">
        <v>2</v>
      </c>
      <c r="I1596" s="122">
        <v>1.22</v>
      </c>
      <c r="K1596" s="70" t="s">
        <v>736</v>
      </c>
      <c r="R1596" t="s">
        <v>849</v>
      </c>
      <c r="S1596" t="s">
        <v>71</v>
      </c>
    </row>
    <row r="1597" spans="1:19" x14ac:dyDescent="0.25">
      <c r="A1597" s="70" t="str">
        <f>extraction!$C$38</f>
        <v>250128S11_Mx_Batch_31_Tube_11</v>
      </c>
      <c r="B1597" s="70" t="str">
        <f>extraction!$D$38</f>
        <v>250128S11_Mx</v>
      </c>
      <c r="C1597" t="s">
        <v>774</v>
      </c>
      <c r="D1597" s="70" t="s">
        <v>95</v>
      </c>
      <c r="E1597" s="70" t="s">
        <v>78</v>
      </c>
      <c r="F1597" s="70" t="str">
        <f t="shared" si="42"/>
        <v>250128S11_Mx_area_2_Val</v>
      </c>
      <c r="G1597" s="144" t="s">
        <v>877</v>
      </c>
      <c r="H1597" s="70">
        <v>2</v>
      </c>
      <c r="I1597" s="122"/>
      <c r="K1597" s="70" t="s">
        <v>736</v>
      </c>
      <c r="R1597" t="s">
        <v>849</v>
      </c>
      <c r="S1597" t="s">
        <v>71</v>
      </c>
    </row>
    <row r="1599" spans="1:19" x14ac:dyDescent="0.25">
      <c r="A1599" s="70" t="str">
        <f>extraction!$C$39</f>
        <v>250128S12_Mx_Batch_31_Tube_12</v>
      </c>
      <c r="B1599" s="70" t="str">
        <f>extraction!$D$39</f>
        <v>250128S12_Mx</v>
      </c>
      <c r="C1599" t="s">
        <v>734</v>
      </c>
      <c r="D1599" s="70" t="s">
        <v>84</v>
      </c>
      <c r="E1599" s="70" t="s">
        <v>77</v>
      </c>
      <c r="F1599" s="70" t="str">
        <f t="shared" ref="F1599:F1626" si="43">B1599&amp;"_"&amp;LEFT(E1599,4)&amp;"_"&amp;H1599&amp;"_"&amp;D1599</f>
        <v>250128S12_Mx_d15N_1_Ala</v>
      </c>
      <c r="G1599" s="144" t="s">
        <v>898</v>
      </c>
      <c r="H1599" s="70">
        <v>1</v>
      </c>
      <c r="I1599" s="130">
        <v>20.66</v>
      </c>
      <c r="J1599" s="70" t="s">
        <v>76</v>
      </c>
      <c r="K1599" s="70" t="s">
        <v>736</v>
      </c>
      <c r="R1599" t="s">
        <v>849</v>
      </c>
      <c r="S1599" t="s">
        <v>71</v>
      </c>
    </row>
    <row r="1600" spans="1:19" x14ac:dyDescent="0.25">
      <c r="A1600" s="70" t="str">
        <f>extraction!$C$39</f>
        <v>250128S12_Mx_Batch_31_Tube_12</v>
      </c>
      <c r="B1600" s="70" t="str">
        <f>extraction!$D$39</f>
        <v>250128S12_Mx</v>
      </c>
      <c r="C1600" t="s">
        <v>738</v>
      </c>
      <c r="D1600" s="70" t="s">
        <v>85</v>
      </c>
      <c r="E1600" s="70" t="s">
        <v>77</v>
      </c>
      <c r="F1600" s="70" t="str">
        <f t="shared" si="43"/>
        <v>250128S12_Mx_d15N_1_Asp</v>
      </c>
      <c r="G1600" s="144" t="s">
        <v>898</v>
      </c>
      <c r="H1600" s="70">
        <v>1</v>
      </c>
      <c r="I1600" s="122">
        <v>16.260000000000002</v>
      </c>
      <c r="J1600" s="70" t="s">
        <v>76</v>
      </c>
      <c r="K1600" s="70" t="s">
        <v>736</v>
      </c>
      <c r="R1600" t="s">
        <v>849</v>
      </c>
      <c r="S1600" t="s">
        <v>71</v>
      </c>
    </row>
    <row r="1601" spans="1:19" x14ac:dyDescent="0.25">
      <c r="A1601" s="70" t="str">
        <f>extraction!$C$39</f>
        <v>250128S12_Mx_Batch_31_Tube_12</v>
      </c>
      <c r="B1601" s="70" t="str">
        <f>extraction!$D$39</f>
        <v>250128S12_Mx</v>
      </c>
      <c r="C1601" t="s">
        <v>851</v>
      </c>
      <c r="D1601" s="70" t="s">
        <v>86</v>
      </c>
      <c r="E1601" s="70" t="s">
        <v>77</v>
      </c>
      <c r="F1601" s="70" t="str">
        <f t="shared" si="43"/>
        <v>250128S12_Mx_d15N_1_Glu</v>
      </c>
      <c r="G1601" s="144" t="s">
        <v>898</v>
      </c>
      <c r="H1601" s="70">
        <v>1</v>
      </c>
      <c r="I1601" s="122">
        <v>19.559999999999999</v>
      </c>
      <c r="J1601" s="70" t="s">
        <v>76</v>
      </c>
      <c r="K1601" s="70" t="s">
        <v>736</v>
      </c>
      <c r="R1601" t="s">
        <v>849</v>
      </c>
      <c r="S1601" t="s">
        <v>71</v>
      </c>
    </row>
    <row r="1602" spans="1:19" x14ac:dyDescent="0.25">
      <c r="A1602" s="70" t="str">
        <f>extraction!$C$39</f>
        <v>250128S12_Mx_Batch_31_Tube_12</v>
      </c>
      <c r="B1602" s="70" t="str">
        <f>extraction!$D$39</f>
        <v>250128S12_Mx</v>
      </c>
      <c r="C1602" s="127" t="s">
        <v>155</v>
      </c>
      <c r="D1602" s="70" t="s">
        <v>87</v>
      </c>
      <c r="E1602" s="70" t="s">
        <v>77</v>
      </c>
      <c r="F1602" s="70" t="str">
        <f t="shared" si="43"/>
        <v>250128S12_Mx_d15N_1_Gly</v>
      </c>
      <c r="G1602" s="144" t="s">
        <v>898</v>
      </c>
      <c r="H1602" s="70">
        <v>1</v>
      </c>
      <c r="I1602" s="122">
        <v>12.93</v>
      </c>
      <c r="J1602" s="70" t="s">
        <v>76</v>
      </c>
      <c r="K1602" s="70" t="s">
        <v>736</v>
      </c>
      <c r="R1602" t="s">
        <v>849</v>
      </c>
      <c r="S1602" t="s">
        <v>71</v>
      </c>
    </row>
    <row r="1603" spans="1:19" x14ac:dyDescent="0.25">
      <c r="A1603" s="70" t="str">
        <f>extraction!$C$39</f>
        <v>250128S12_Mx_Batch_31_Tube_12</v>
      </c>
      <c r="B1603" s="70" t="str">
        <f>extraction!$D$39</f>
        <v>250128S12_Mx</v>
      </c>
      <c r="C1603" t="s">
        <v>739</v>
      </c>
      <c r="D1603" s="70" t="s">
        <v>850</v>
      </c>
      <c r="E1603" s="70" t="s">
        <v>77</v>
      </c>
      <c r="F1603" s="70" t="str">
        <f t="shared" si="43"/>
        <v>250128S12_Mx_d15N_1_Ile</v>
      </c>
      <c r="G1603" s="144" t="s">
        <v>898</v>
      </c>
      <c r="H1603" s="70">
        <v>1</v>
      </c>
      <c r="I1603" s="122">
        <v>15.72</v>
      </c>
      <c r="J1603" s="70" t="s">
        <v>76</v>
      </c>
      <c r="K1603" s="70" t="s">
        <v>736</v>
      </c>
      <c r="R1603" t="s">
        <v>849</v>
      </c>
      <c r="S1603" t="s">
        <v>71</v>
      </c>
    </row>
    <row r="1604" spans="1:19" x14ac:dyDescent="0.25">
      <c r="A1604" s="70" t="str">
        <f>extraction!$C$39</f>
        <v>250128S12_Mx_Batch_31_Tube_12</v>
      </c>
      <c r="B1604" s="70" t="str">
        <f>extraction!$D$39</f>
        <v>250128S12_Mx</v>
      </c>
      <c r="C1604" t="s">
        <v>740</v>
      </c>
      <c r="D1604" s="70" t="s">
        <v>88</v>
      </c>
      <c r="E1604" s="70" t="s">
        <v>77</v>
      </c>
      <c r="F1604" s="70" t="str">
        <f t="shared" si="43"/>
        <v>250128S12_Mx_d15N_1_Leu</v>
      </c>
      <c r="G1604" s="144" t="s">
        <v>898</v>
      </c>
      <c r="H1604" s="70">
        <v>1</v>
      </c>
      <c r="I1604" s="122">
        <v>16.27</v>
      </c>
      <c r="J1604" s="70" t="s">
        <v>76</v>
      </c>
      <c r="K1604" s="70" t="s">
        <v>736</v>
      </c>
      <c r="R1604" t="s">
        <v>849</v>
      </c>
      <c r="S1604" t="s">
        <v>71</v>
      </c>
    </row>
    <row r="1605" spans="1:19" x14ac:dyDescent="0.25">
      <c r="A1605" s="70" t="str">
        <f>extraction!$C$39</f>
        <v>250128S12_Mx_Batch_31_Tube_12</v>
      </c>
      <c r="B1605" s="70" t="str">
        <f>extraction!$D$39</f>
        <v>250128S12_Mx</v>
      </c>
      <c r="C1605" t="s">
        <v>741</v>
      </c>
      <c r="D1605" s="70" t="s">
        <v>89</v>
      </c>
      <c r="E1605" s="70" t="s">
        <v>77</v>
      </c>
      <c r="F1605" s="70" t="str">
        <f t="shared" si="43"/>
        <v>250128S12_Mx_d15N_1_Lys</v>
      </c>
      <c r="G1605" s="144" t="s">
        <v>898</v>
      </c>
      <c r="H1605" s="70">
        <v>1</v>
      </c>
      <c r="I1605" s="122">
        <v>8.69</v>
      </c>
      <c r="J1605" s="70" t="s">
        <v>76</v>
      </c>
      <c r="K1605" s="70" t="s">
        <v>736</v>
      </c>
      <c r="R1605" t="s">
        <v>849</v>
      </c>
      <c r="S1605" t="s">
        <v>71</v>
      </c>
    </row>
    <row r="1606" spans="1:19" x14ac:dyDescent="0.25">
      <c r="A1606" s="70" t="str">
        <f>extraction!$C$39</f>
        <v>250128S12_Mx_Batch_31_Tube_12</v>
      </c>
      <c r="B1606" s="70" t="str">
        <f>extraction!$D$39</f>
        <v>250128S12_Mx</v>
      </c>
      <c r="C1606" t="s">
        <v>742</v>
      </c>
      <c r="D1606" s="70" t="s">
        <v>852</v>
      </c>
      <c r="E1606" s="70" t="s">
        <v>77</v>
      </c>
      <c r="F1606" s="70" t="str">
        <f t="shared" si="43"/>
        <v>250128S12_Mx_d15N_1_NLeu</v>
      </c>
      <c r="G1606" s="144" t="s">
        <v>898</v>
      </c>
      <c r="H1606" s="70">
        <v>1</v>
      </c>
      <c r="I1606" s="122">
        <v>-1.51</v>
      </c>
      <c r="J1606" s="70" t="s">
        <v>76</v>
      </c>
      <c r="K1606" s="70" t="s">
        <v>736</v>
      </c>
      <c r="R1606" t="s">
        <v>849</v>
      </c>
      <c r="S1606" t="s">
        <v>71</v>
      </c>
    </row>
    <row r="1607" spans="1:19" x14ac:dyDescent="0.25">
      <c r="A1607" s="70" t="str">
        <f>extraction!$C$39</f>
        <v>250128S12_Mx_Batch_31_Tube_12</v>
      </c>
      <c r="B1607" s="70" t="str">
        <f>extraction!$D$39</f>
        <v>250128S12_Mx</v>
      </c>
      <c r="C1607" t="s">
        <v>743</v>
      </c>
      <c r="D1607" s="70" t="s">
        <v>90</v>
      </c>
      <c r="E1607" s="70" t="s">
        <v>77</v>
      </c>
      <c r="F1607" s="70" t="str">
        <f t="shared" si="43"/>
        <v>250128S12_Mx_d15N_1_Phe</v>
      </c>
      <c r="G1607" s="144" t="s">
        <v>898</v>
      </c>
      <c r="H1607" s="70">
        <v>1</v>
      </c>
      <c r="I1607" s="122">
        <v>7.93</v>
      </c>
      <c r="J1607" s="70" t="s">
        <v>76</v>
      </c>
      <c r="K1607" s="70" t="s">
        <v>736</v>
      </c>
      <c r="R1607" t="s">
        <v>849</v>
      </c>
      <c r="S1607" t="s">
        <v>71</v>
      </c>
    </row>
    <row r="1608" spans="1:19" x14ac:dyDescent="0.25">
      <c r="A1608" s="70" t="str">
        <f>extraction!$C$39</f>
        <v>250128S12_Mx_Batch_31_Tube_12</v>
      </c>
      <c r="B1608" s="70" t="str">
        <f>extraction!$D$39</f>
        <v>250128S12_Mx</v>
      </c>
      <c r="C1608" t="s">
        <v>744</v>
      </c>
      <c r="D1608" s="70" t="s">
        <v>91</v>
      </c>
      <c r="E1608" s="70" t="s">
        <v>77</v>
      </c>
      <c r="F1608" s="70" t="str">
        <f t="shared" si="43"/>
        <v>250128S12_Mx_d15N_1_Pro</v>
      </c>
      <c r="G1608" s="144" t="s">
        <v>898</v>
      </c>
      <c r="H1608" s="70">
        <v>1</v>
      </c>
      <c r="I1608" s="122">
        <v>17.28</v>
      </c>
      <c r="J1608" s="70" t="s">
        <v>76</v>
      </c>
      <c r="K1608" s="70" t="s">
        <v>736</v>
      </c>
      <c r="R1608" t="s">
        <v>849</v>
      </c>
      <c r="S1608" t="s">
        <v>71</v>
      </c>
    </row>
    <row r="1609" spans="1:19" x14ac:dyDescent="0.25">
      <c r="A1609" s="70" t="str">
        <f>extraction!$C$39</f>
        <v>250128S12_Mx_Batch_31_Tube_12</v>
      </c>
      <c r="B1609" s="70" t="str">
        <f>extraction!$D$39</f>
        <v>250128S12_Mx</v>
      </c>
      <c r="C1609" t="s">
        <v>745</v>
      </c>
      <c r="D1609" s="70" t="s">
        <v>92</v>
      </c>
      <c r="E1609" s="70" t="s">
        <v>77</v>
      </c>
      <c r="F1609" s="70" t="str">
        <f t="shared" si="43"/>
        <v>250128S12_Mx_d15N_1_Ser</v>
      </c>
      <c r="G1609" s="144" t="s">
        <v>898</v>
      </c>
      <c r="H1609" s="70">
        <v>1</v>
      </c>
      <c r="I1609" s="122">
        <v>10.84</v>
      </c>
      <c r="J1609" s="70" t="s">
        <v>76</v>
      </c>
      <c r="K1609" s="70" t="s">
        <v>736</v>
      </c>
      <c r="R1609" t="s">
        <v>849</v>
      </c>
      <c r="S1609" t="s">
        <v>71</v>
      </c>
    </row>
    <row r="1610" spans="1:19" x14ac:dyDescent="0.25">
      <c r="A1610" s="70" t="str">
        <f>extraction!$C$39</f>
        <v>250128S12_Mx_Batch_31_Tube_12</v>
      </c>
      <c r="B1610" s="70" t="str">
        <f>extraction!$D$39</f>
        <v>250128S12_Mx</v>
      </c>
      <c r="C1610" t="s">
        <v>746</v>
      </c>
      <c r="D1610" s="70" t="s">
        <v>93</v>
      </c>
      <c r="E1610" s="70" t="s">
        <v>77</v>
      </c>
      <c r="F1610" s="70" t="str">
        <f t="shared" si="43"/>
        <v>250128S12_Mx_d15N_1_Thr</v>
      </c>
      <c r="G1610" s="144" t="s">
        <v>898</v>
      </c>
      <c r="H1610" s="70">
        <v>1</v>
      </c>
      <c r="I1610" s="122">
        <v>-0.48</v>
      </c>
      <c r="J1610" s="70" t="s">
        <v>76</v>
      </c>
      <c r="K1610" s="70" t="s">
        <v>736</v>
      </c>
      <c r="R1610" t="s">
        <v>849</v>
      </c>
      <c r="S1610" t="s">
        <v>71</v>
      </c>
    </row>
    <row r="1611" spans="1:19" x14ac:dyDescent="0.25">
      <c r="A1611" s="70" t="str">
        <f>extraction!$C$39</f>
        <v>250128S12_Mx_Batch_31_Tube_12</v>
      </c>
      <c r="B1611" s="70" t="str">
        <f>extraction!$D$39</f>
        <v>250128S12_Mx</v>
      </c>
      <c r="C1611" t="s">
        <v>747</v>
      </c>
      <c r="D1611" s="70" t="s">
        <v>94</v>
      </c>
      <c r="E1611" s="70" t="s">
        <v>77</v>
      </c>
      <c r="F1611" s="70" t="str">
        <f t="shared" si="43"/>
        <v>250128S12_Mx_d15N_1_Tyr</v>
      </c>
      <c r="G1611" s="144" t="s">
        <v>898</v>
      </c>
      <c r="H1611" s="70">
        <v>1</v>
      </c>
      <c r="I1611" s="122">
        <v>11.69</v>
      </c>
      <c r="J1611" s="70" t="s">
        <v>76</v>
      </c>
      <c r="K1611" s="70" t="s">
        <v>736</v>
      </c>
      <c r="R1611" t="s">
        <v>849</v>
      </c>
      <c r="S1611" t="s">
        <v>71</v>
      </c>
    </row>
    <row r="1612" spans="1:19" x14ac:dyDescent="0.25">
      <c r="A1612" s="70" t="str">
        <f>extraction!$C$39</f>
        <v>250128S12_Mx_Batch_31_Tube_12</v>
      </c>
      <c r="B1612" s="70" t="str">
        <f>extraction!$D$39</f>
        <v>250128S12_Mx</v>
      </c>
      <c r="C1612" t="s">
        <v>774</v>
      </c>
      <c r="D1612" s="70" t="s">
        <v>95</v>
      </c>
      <c r="E1612" s="70" t="s">
        <v>77</v>
      </c>
      <c r="F1612" s="70" t="str">
        <f t="shared" si="43"/>
        <v>250128S12_Mx_d15N_1_Val</v>
      </c>
      <c r="G1612" s="144" t="s">
        <v>898</v>
      </c>
      <c r="H1612" s="70">
        <v>1</v>
      </c>
      <c r="I1612" s="122"/>
      <c r="J1612" s="70" t="s">
        <v>76</v>
      </c>
      <c r="K1612" s="70" t="s">
        <v>736</v>
      </c>
      <c r="R1612" t="s">
        <v>849</v>
      </c>
      <c r="S1612" t="s">
        <v>71</v>
      </c>
    </row>
    <row r="1613" spans="1:19" x14ac:dyDescent="0.25">
      <c r="A1613" s="70" t="str">
        <f>extraction!$C$39</f>
        <v>250128S12_Mx_Batch_31_Tube_12</v>
      </c>
      <c r="B1613" s="70" t="str">
        <f>extraction!$D$39</f>
        <v>250128S12_Mx</v>
      </c>
      <c r="C1613" t="s">
        <v>734</v>
      </c>
      <c r="D1613" s="70" t="s">
        <v>84</v>
      </c>
      <c r="E1613" s="70" t="s">
        <v>78</v>
      </c>
      <c r="F1613" s="70" t="str">
        <f t="shared" si="43"/>
        <v>250128S12_Mx_area_1_Ala</v>
      </c>
      <c r="G1613" s="144" t="s">
        <v>898</v>
      </c>
      <c r="H1613" s="70">
        <v>1</v>
      </c>
      <c r="I1613" s="130">
        <v>3.14</v>
      </c>
      <c r="K1613" s="70" t="s">
        <v>736</v>
      </c>
      <c r="R1613" t="s">
        <v>849</v>
      </c>
      <c r="S1613" t="s">
        <v>71</v>
      </c>
    </row>
    <row r="1614" spans="1:19" x14ac:dyDescent="0.25">
      <c r="A1614" s="70" t="str">
        <f>extraction!$C$39</f>
        <v>250128S12_Mx_Batch_31_Tube_12</v>
      </c>
      <c r="B1614" s="70" t="str">
        <f>extraction!$D$39</f>
        <v>250128S12_Mx</v>
      </c>
      <c r="C1614" t="s">
        <v>738</v>
      </c>
      <c r="D1614" s="70" t="s">
        <v>85</v>
      </c>
      <c r="E1614" s="70" t="s">
        <v>78</v>
      </c>
      <c r="F1614" s="70" t="str">
        <f t="shared" si="43"/>
        <v>250128S12_Mx_area_1_Asp</v>
      </c>
      <c r="G1614" s="144" t="s">
        <v>898</v>
      </c>
      <c r="H1614" s="70">
        <v>1</v>
      </c>
      <c r="I1614" s="122">
        <v>6.61</v>
      </c>
      <c r="K1614" s="70" t="s">
        <v>736</v>
      </c>
      <c r="R1614" t="s">
        <v>849</v>
      </c>
      <c r="S1614" t="s">
        <v>71</v>
      </c>
    </row>
    <row r="1615" spans="1:19" x14ac:dyDescent="0.25">
      <c r="A1615" s="70" t="str">
        <f>extraction!$C$39</f>
        <v>250128S12_Mx_Batch_31_Tube_12</v>
      </c>
      <c r="B1615" s="70" t="str">
        <f>extraction!$D$39</f>
        <v>250128S12_Mx</v>
      </c>
      <c r="C1615" t="s">
        <v>851</v>
      </c>
      <c r="D1615" s="70" t="s">
        <v>86</v>
      </c>
      <c r="E1615" s="70" t="s">
        <v>78</v>
      </c>
      <c r="F1615" s="70" t="str">
        <f t="shared" si="43"/>
        <v>250128S12_Mx_area_1_Glu</v>
      </c>
      <c r="G1615" s="144" t="s">
        <v>898</v>
      </c>
      <c r="H1615" s="70">
        <v>1</v>
      </c>
      <c r="I1615" s="122">
        <v>7.33</v>
      </c>
      <c r="K1615" s="70" t="s">
        <v>736</v>
      </c>
      <c r="R1615" t="s">
        <v>849</v>
      </c>
      <c r="S1615" t="s">
        <v>71</v>
      </c>
    </row>
    <row r="1616" spans="1:19" x14ac:dyDescent="0.25">
      <c r="A1616" s="70" t="str">
        <f>extraction!$C$39</f>
        <v>250128S12_Mx_Batch_31_Tube_12</v>
      </c>
      <c r="B1616" s="70" t="str">
        <f>extraction!$D$39</f>
        <v>250128S12_Mx</v>
      </c>
      <c r="C1616" s="127" t="s">
        <v>155</v>
      </c>
      <c r="D1616" s="70" t="s">
        <v>87</v>
      </c>
      <c r="E1616" s="70" t="s">
        <v>78</v>
      </c>
      <c r="F1616" s="70" t="str">
        <f t="shared" si="43"/>
        <v>250128S12_Mx_area_1_Gly</v>
      </c>
      <c r="G1616" s="144" t="s">
        <v>898</v>
      </c>
      <c r="H1616" s="70">
        <v>1</v>
      </c>
      <c r="I1616" s="122">
        <v>4.78</v>
      </c>
      <c r="K1616" s="70" t="s">
        <v>736</v>
      </c>
      <c r="R1616" t="s">
        <v>849</v>
      </c>
      <c r="S1616" t="s">
        <v>71</v>
      </c>
    </row>
    <row r="1617" spans="1:19" x14ac:dyDescent="0.25">
      <c r="A1617" s="70" t="str">
        <f>extraction!$C$39</f>
        <v>250128S12_Mx_Batch_31_Tube_12</v>
      </c>
      <c r="B1617" s="70" t="str">
        <f>extraction!$D$39</f>
        <v>250128S12_Mx</v>
      </c>
      <c r="C1617" t="s">
        <v>739</v>
      </c>
      <c r="D1617" s="70" t="s">
        <v>850</v>
      </c>
      <c r="E1617" s="70" t="s">
        <v>78</v>
      </c>
      <c r="F1617" s="70" t="str">
        <f t="shared" si="43"/>
        <v>250128S12_Mx_area_1_Ile</v>
      </c>
      <c r="G1617" s="144" t="s">
        <v>898</v>
      </c>
      <c r="H1617" s="70">
        <v>1</v>
      </c>
      <c r="I1617" s="122">
        <v>1.38</v>
      </c>
      <c r="K1617" s="70" t="s">
        <v>736</v>
      </c>
      <c r="R1617" t="s">
        <v>849</v>
      </c>
      <c r="S1617" t="s">
        <v>71</v>
      </c>
    </row>
    <row r="1618" spans="1:19" x14ac:dyDescent="0.25">
      <c r="A1618" s="70" t="str">
        <f>extraction!$C$39</f>
        <v>250128S12_Mx_Batch_31_Tube_12</v>
      </c>
      <c r="B1618" s="70" t="str">
        <f>extraction!$D$39</f>
        <v>250128S12_Mx</v>
      </c>
      <c r="C1618" t="s">
        <v>740</v>
      </c>
      <c r="D1618" s="70" t="s">
        <v>88</v>
      </c>
      <c r="E1618" s="70" t="s">
        <v>78</v>
      </c>
      <c r="F1618" s="70" t="str">
        <f t="shared" si="43"/>
        <v>250128S12_Mx_area_1_Leu</v>
      </c>
      <c r="G1618" s="144" t="s">
        <v>898</v>
      </c>
      <c r="H1618" s="70">
        <v>1</v>
      </c>
      <c r="I1618" s="122">
        <v>3.83</v>
      </c>
      <c r="K1618" s="70" t="s">
        <v>736</v>
      </c>
      <c r="R1618" t="s">
        <v>849</v>
      </c>
      <c r="S1618" t="s">
        <v>71</v>
      </c>
    </row>
    <row r="1619" spans="1:19" x14ac:dyDescent="0.25">
      <c r="A1619" s="70" t="str">
        <f>extraction!$C$39</f>
        <v>250128S12_Mx_Batch_31_Tube_12</v>
      </c>
      <c r="B1619" s="70" t="str">
        <f>extraction!$D$39</f>
        <v>250128S12_Mx</v>
      </c>
      <c r="C1619" t="s">
        <v>741</v>
      </c>
      <c r="D1619" s="70" t="s">
        <v>89</v>
      </c>
      <c r="E1619" s="70" t="s">
        <v>78</v>
      </c>
      <c r="F1619" s="70" t="str">
        <f t="shared" si="43"/>
        <v>250128S12_Mx_area_1_Lys</v>
      </c>
      <c r="G1619" s="144" t="s">
        <v>898</v>
      </c>
      <c r="H1619" s="70">
        <v>1</v>
      </c>
      <c r="I1619" s="122">
        <v>4.4800000000000004</v>
      </c>
      <c r="K1619" s="70" t="s">
        <v>736</v>
      </c>
      <c r="R1619" t="s">
        <v>849</v>
      </c>
      <c r="S1619" t="s">
        <v>71</v>
      </c>
    </row>
    <row r="1620" spans="1:19" x14ac:dyDescent="0.25">
      <c r="A1620" s="70" t="str">
        <f>extraction!$C$39</f>
        <v>250128S12_Mx_Batch_31_Tube_12</v>
      </c>
      <c r="B1620" s="70" t="str">
        <f>extraction!$D$39</f>
        <v>250128S12_Mx</v>
      </c>
      <c r="C1620" t="s">
        <v>742</v>
      </c>
      <c r="D1620" s="70" t="s">
        <v>852</v>
      </c>
      <c r="E1620" s="70" t="s">
        <v>78</v>
      </c>
      <c r="F1620" s="70" t="str">
        <f t="shared" si="43"/>
        <v>250128S12_Mx_area_1_NLeu</v>
      </c>
      <c r="G1620" s="144" t="s">
        <v>898</v>
      </c>
      <c r="H1620" s="70">
        <v>1</v>
      </c>
      <c r="I1620" s="122">
        <v>25.39</v>
      </c>
      <c r="K1620" s="70" t="s">
        <v>736</v>
      </c>
      <c r="R1620" t="s">
        <v>849</v>
      </c>
      <c r="S1620" t="s">
        <v>71</v>
      </c>
    </row>
    <row r="1621" spans="1:19" x14ac:dyDescent="0.25">
      <c r="A1621" s="70" t="str">
        <f>extraction!$C$39</f>
        <v>250128S12_Mx_Batch_31_Tube_12</v>
      </c>
      <c r="B1621" s="70" t="str">
        <f>extraction!$D$39</f>
        <v>250128S12_Mx</v>
      </c>
      <c r="C1621" t="s">
        <v>743</v>
      </c>
      <c r="D1621" s="70" t="s">
        <v>90</v>
      </c>
      <c r="E1621" s="70" t="s">
        <v>78</v>
      </c>
      <c r="F1621" s="70" t="str">
        <f t="shared" si="43"/>
        <v>250128S12_Mx_area_1_Phe</v>
      </c>
      <c r="G1621" s="144" t="s">
        <v>898</v>
      </c>
      <c r="H1621" s="70">
        <v>1</v>
      </c>
      <c r="I1621" s="122">
        <v>1.45</v>
      </c>
      <c r="K1621" s="70" t="s">
        <v>736</v>
      </c>
      <c r="R1621" t="s">
        <v>849</v>
      </c>
      <c r="S1621" t="s">
        <v>71</v>
      </c>
    </row>
    <row r="1622" spans="1:19" x14ac:dyDescent="0.25">
      <c r="A1622" s="70" t="str">
        <f>extraction!$C$39</f>
        <v>250128S12_Mx_Batch_31_Tube_12</v>
      </c>
      <c r="B1622" s="70" t="str">
        <f>extraction!$D$39</f>
        <v>250128S12_Mx</v>
      </c>
      <c r="C1622" t="s">
        <v>744</v>
      </c>
      <c r="D1622" s="70" t="s">
        <v>91</v>
      </c>
      <c r="E1622" s="70" t="s">
        <v>78</v>
      </c>
      <c r="F1622" s="70" t="str">
        <f t="shared" si="43"/>
        <v>250128S12_Mx_area_1_Pro</v>
      </c>
      <c r="G1622" s="144" t="s">
        <v>898</v>
      </c>
      <c r="H1622" s="70">
        <v>1</v>
      </c>
      <c r="I1622" s="122">
        <v>4.04</v>
      </c>
      <c r="K1622" s="70" t="s">
        <v>736</v>
      </c>
      <c r="R1622" t="s">
        <v>849</v>
      </c>
      <c r="S1622" t="s">
        <v>71</v>
      </c>
    </row>
    <row r="1623" spans="1:19" x14ac:dyDescent="0.25">
      <c r="A1623" s="70" t="str">
        <f>extraction!$C$39</f>
        <v>250128S12_Mx_Batch_31_Tube_12</v>
      </c>
      <c r="B1623" s="70" t="str">
        <f>extraction!$D$39</f>
        <v>250128S12_Mx</v>
      </c>
      <c r="C1623" t="s">
        <v>745</v>
      </c>
      <c r="D1623" s="70" t="s">
        <v>92</v>
      </c>
      <c r="E1623" s="70" t="s">
        <v>78</v>
      </c>
      <c r="F1623" s="70" t="str">
        <f t="shared" si="43"/>
        <v>250128S12_Mx_area_1_Ser</v>
      </c>
      <c r="G1623" s="144" t="s">
        <v>898</v>
      </c>
      <c r="H1623" s="70">
        <v>1</v>
      </c>
      <c r="I1623" s="122">
        <v>3.3</v>
      </c>
      <c r="K1623" s="70" t="s">
        <v>736</v>
      </c>
      <c r="R1623" t="s">
        <v>849</v>
      </c>
      <c r="S1623" t="s">
        <v>71</v>
      </c>
    </row>
    <row r="1624" spans="1:19" x14ac:dyDescent="0.25">
      <c r="A1624" s="70" t="str">
        <f>extraction!$C$39</f>
        <v>250128S12_Mx_Batch_31_Tube_12</v>
      </c>
      <c r="B1624" s="70" t="str">
        <f>extraction!$D$39</f>
        <v>250128S12_Mx</v>
      </c>
      <c r="C1624" t="s">
        <v>746</v>
      </c>
      <c r="D1624" s="70" t="s">
        <v>93</v>
      </c>
      <c r="E1624" s="70" t="s">
        <v>78</v>
      </c>
      <c r="F1624" s="70" t="str">
        <f t="shared" si="43"/>
        <v>250128S12_Mx_area_1_Thr</v>
      </c>
      <c r="G1624" s="144" t="s">
        <v>898</v>
      </c>
      <c r="H1624" s="70">
        <v>1</v>
      </c>
      <c r="I1624" s="122">
        <v>2.81</v>
      </c>
      <c r="K1624" s="70" t="s">
        <v>736</v>
      </c>
      <c r="R1624" t="s">
        <v>849</v>
      </c>
      <c r="S1624" t="s">
        <v>71</v>
      </c>
    </row>
    <row r="1625" spans="1:19" x14ac:dyDescent="0.25">
      <c r="A1625" s="70" t="str">
        <f>extraction!$C$39</f>
        <v>250128S12_Mx_Batch_31_Tube_12</v>
      </c>
      <c r="B1625" s="70" t="str">
        <f>extraction!$D$39</f>
        <v>250128S12_Mx</v>
      </c>
      <c r="C1625" t="s">
        <v>747</v>
      </c>
      <c r="D1625" s="70" t="s">
        <v>94</v>
      </c>
      <c r="E1625" s="70" t="s">
        <v>78</v>
      </c>
      <c r="F1625" s="70" t="str">
        <f t="shared" si="43"/>
        <v>250128S12_Mx_area_1_Tyr</v>
      </c>
      <c r="G1625" s="144" t="s">
        <v>898</v>
      </c>
      <c r="H1625" s="70">
        <v>1</v>
      </c>
      <c r="I1625" s="122">
        <v>0.75</v>
      </c>
      <c r="K1625" s="70" t="s">
        <v>736</v>
      </c>
      <c r="R1625" t="s">
        <v>849</v>
      </c>
      <c r="S1625" t="s">
        <v>71</v>
      </c>
    </row>
    <row r="1626" spans="1:19" x14ac:dyDescent="0.25">
      <c r="A1626" s="70" t="str">
        <f>extraction!$C$39</f>
        <v>250128S12_Mx_Batch_31_Tube_12</v>
      </c>
      <c r="B1626" s="70" t="str">
        <f>extraction!$D$39</f>
        <v>250128S12_Mx</v>
      </c>
      <c r="C1626" t="s">
        <v>774</v>
      </c>
      <c r="D1626" s="70" t="s">
        <v>95</v>
      </c>
      <c r="E1626" s="70" t="s">
        <v>78</v>
      </c>
      <c r="F1626" s="70" t="str">
        <f t="shared" si="43"/>
        <v>250128S12_Mx_area_1_Val</v>
      </c>
      <c r="G1626" s="144" t="s">
        <v>898</v>
      </c>
      <c r="H1626" s="70">
        <v>1</v>
      </c>
      <c r="I1626" s="122"/>
      <c r="K1626" s="70" t="s">
        <v>736</v>
      </c>
      <c r="R1626" t="s">
        <v>849</v>
      </c>
      <c r="S1626" t="s">
        <v>71</v>
      </c>
    </row>
    <row r="1628" spans="1:19" x14ac:dyDescent="0.25">
      <c r="A1628" s="70" t="str">
        <f>extraction!$C$39</f>
        <v>250128S12_Mx_Batch_31_Tube_12</v>
      </c>
      <c r="B1628" s="70" t="str">
        <f>extraction!$D$39</f>
        <v>250128S12_Mx</v>
      </c>
      <c r="C1628" t="s">
        <v>734</v>
      </c>
      <c r="D1628" s="70" t="s">
        <v>84</v>
      </c>
      <c r="E1628" s="70" t="s">
        <v>77</v>
      </c>
      <c r="F1628" s="70" t="str">
        <f t="shared" ref="F1628:F1655" si="44">B1628&amp;"_"&amp;LEFT(E1628,4)&amp;"_"&amp;H1628&amp;"_"&amp;D1628</f>
        <v>250128S12_Mx_d15N_2_Ala</v>
      </c>
      <c r="G1628" s="146" t="s">
        <v>882</v>
      </c>
      <c r="H1628" s="70">
        <v>2</v>
      </c>
      <c r="I1628" s="145">
        <v>19.78</v>
      </c>
      <c r="J1628" s="70" t="s">
        <v>76</v>
      </c>
      <c r="K1628" s="70" t="s">
        <v>736</v>
      </c>
      <c r="R1628" t="s">
        <v>849</v>
      </c>
      <c r="S1628" t="s">
        <v>71</v>
      </c>
    </row>
    <row r="1629" spans="1:19" x14ac:dyDescent="0.25">
      <c r="A1629" s="70" t="str">
        <f>extraction!$C$39</f>
        <v>250128S12_Mx_Batch_31_Tube_12</v>
      </c>
      <c r="B1629" s="70" t="str">
        <f>extraction!$D$39</f>
        <v>250128S12_Mx</v>
      </c>
      <c r="C1629" t="s">
        <v>738</v>
      </c>
      <c r="D1629" s="70" t="s">
        <v>85</v>
      </c>
      <c r="E1629" s="70" t="s">
        <v>77</v>
      </c>
      <c r="F1629" s="70" t="str">
        <f t="shared" si="44"/>
        <v>250128S12_Mx_d15N_2_Asp</v>
      </c>
      <c r="G1629" s="146" t="s">
        <v>882</v>
      </c>
      <c r="H1629" s="70">
        <v>2</v>
      </c>
      <c r="I1629" s="147">
        <v>16.440000000000001</v>
      </c>
      <c r="J1629" s="70" t="s">
        <v>76</v>
      </c>
      <c r="K1629" s="70" t="s">
        <v>736</v>
      </c>
      <c r="R1629" t="s">
        <v>849</v>
      </c>
      <c r="S1629" t="s">
        <v>71</v>
      </c>
    </row>
    <row r="1630" spans="1:19" x14ac:dyDescent="0.25">
      <c r="A1630" s="70" t="str">
        <f>extraction!$C$39</f>
        <v>250128S12_Mx_Batch_31_Tube_12</v>
      </c>
      <c r="B1630" s="70" t="str">
        <f>extraction!$D$39</f>
        <v>250128S12_Mx</v>
      </c>
      <c r="C1630" t="s">
        <v>851</v>
      </c>
      <c r="D1630" s="70" t="s">
        <v>86</v>
      </c>
      <c r="E1630" s="70" t="s">
        <v>77</v>
      </c>
      <c r="F1630" s="70" t="str">
        <f t="shared" si="44"/>
        <v>250128S12_Mx_d15N_2_Glu</v>
      </c>
      <c r="G1630" s="146" t="s">
        <v>882</v>
      </c>
      <c r="H1630" s="70">
        <v>2</v>
      </c>
      <c r="I1630" s="147">
        <v>19.43</v>
      </c>
      <c r="J1630" s="70" t="s">
        <v>76</v>
      </c>
      <c r="K1630" s="70" t="s">
        <v>736</v>
      </c>
      <c r="R1630" t="s">
        <v>849</v>
      </c>
      <c r="S1630" t="s">
        <v>71</v>
      </c>
    </row>
    <row r="1631" spans="1:19" x14ac:dyDescent="0.25">
      <c r="A1631" s="70" t="str">
        <f>extraction!$C$39</f>
        <v>250128S12_Mx_Batch_31_Tube_12</v>
      </c>
      <c r="B1631" s="70" t="str">
        <f>extraction!$D$39</f>
        <v>250128S12_Mx</v>
      </c>
      <c r="C1631" s="127" t="s">
        <v>155</v>
      </c>
      <c r="D1631" s="70" t="s">
        <v>87</v>
      </c>
      <c r="E1631" s="70" t="s">
        <v>77</v>
      </c>
      <c r="F1631" s="70" t="str">
        <f t="shared" si="44"/>
        <v>250128S12_Mx_d15N_2_Gly</v>
      </c>
      <c r="G1631" s="146" t="s">
        <v>882</v>
      </c>
      <c r="H1631" s="70">
        <v>2</v>
      </c>
      <c r="I1631" s="147">
        <v>12.21</v>
      </c>
      <c r="J1631" s="70" t="s">
        <v>76</v>
      </c>
      <c r="K1631" s="70" t="s">
        <v>736</v>
      </c>
      <c r="R1631" t="s">
        <v>849</v>
      </c>
      <c r="S1631" t="s">
        <v>71</v>
      </c>
    </row>
    <row r="1632" spans="1:19" x14ac:dyDescent="0.25">
      <c r="A1632" s="70" t="str">
        <f>extraction!$C$39</f>
        <v>250128S12_Mx_Batch_31_Tube_12</v>
      </c>
      <c r="B1632" s="70" t="str">
        <f>extraction!$D$39</f>
        <v>250128S12_Mx</v>
      </c>
      <c r="C1632" t="s">
        <v>739</v>
      </c>
      <c r="D1632" s="70" t="s">
        <v>850</v>
      </c>
      <c r="E1632" s="70" t="s">
        <v>77</v>
      </c>
      <c r="F1632" s="70" t="str">
        <f t="shared" si="44"/>
        <v>250128S12_Mx_d15N_2_Ile</v>
      </c>
      <c r="G1632" s="146" t="s">
        <v>882</v>
      </c>
      <c r="H1632" s="70">
        <v>2</v>
      </c>
      <c r="I1632" s="147">
        <v>14.9</v>
      </c>
      <c r="J1632" s="70" t="s">
        <v>76</v>
      </c>
      <c r="K1632" s="70" t="s">
        <v>736</v>
      </c>
      <c r="R1632" t="s">
        <v>849</v>
      </c>
      <c r="S1632" t="s">
        <v>71</v>
      </c>
    </row>
    <row r="1633" spans="1:19" x14ac:dyDescent="0.25">
      <c r="A1633" s="70" t="str">
        <f>extraction!$C$39</f>
        <v>250128S12_Mx_Batch_31_Tube_12</v>
      </c>
      <c r="B1633" s="70" t="str">
        <f>extraction!$D$39</f>
        <v>250128S12_Mx</v>
      </c>
      <c r="C1633" t="s">
        <v>740</v>
      </c>
      <c r="D1633" s="70" t="s">
        <v>88</v>
      </c>
      <c r="E1633" s="70" t="s">
        <v>77</v>
      </c>
      <c r="F1633" s="70" t="str">
        <f t="shared" si="44"/>
        <v>250128S12_Mx_d15N_2_Leu</v>
      </c>
      <c r="G1633" s="146" t="s">
        <v>882</v>
      </c>
      <c r="H1633" s="70">
        <v>2</v>
      </c>
      <c r="I1633" s="147">
        <v>15.89</v>
      </c>
      <c r="J1633" s="70" t="s">
        <v>76</v>
      </c>
      <c r="K1633" s="70" t="s">
        <v>736</v>
      </c>
      <c r="R1633" t="s">
        <v>849</v>
      </c>
      <c r="S1633" t="s">
        <v>71</v>
      </c>
    </row>
    <row r="1634" spans="1:19" x14ac:dyDescent="0.25">
      <c r="A1634" s="70" t="str">
        <f>extraction!$C$39</f>
        <v>250128S12_Mx_Batch_31_Tube_12</v>
      </c>
      <c r="B1634" s="70" t="str">
        <f>extraction!$D$39</f>
        <v>250128S12_Mx</v>
      </c>
      <c r="C1634" t="s">
        <v>741</v>
      </c>
      <c r="D1634" s="70" t="s">
        <v>89</v>
      </c>
      <c r="E1634" s="70" t="s">
        <v>77</v>
      </c>
      <c r="F1634" s="70" t="str">
        <f t="shared" si="44"/>
        <v>250128S12_Mx_d15N_2_Lys</v>
      </c>
      <c r="G1634" s="146" t="s">
        <v>882</v>
      </c>
      <c r="H1634" s="70">
        <v>2</v>
      </c>
      <c r="I1634" s="147">
        <v>8.16</v>
      </c>
      <c r="J1634" s="70" t="s">
        <v>76</v>
      </c>
      <c r="K1634" s="70" t="s">
        <v>736</v>
      </c>
      <c r="R1634" t="s">
        <v>849</v>
      </c>
      <c r="S1634" t="s">
        <v>71</v>
      </c>
    </row>
    <row r="1635" spans="1:19" x14ac:dyDescent="0.25">
      <c r="A1635" s="70" t="str">
        <f>extraction!$C$39</f>
        <v>250128S12_Mx_Batch_31_Tube_12</v>
      </c>
      <c r="B1635" s="70" t="str">
        <f>extraction!$D$39</f>
        <v>250128S12_Mx</v>
      </c>
      <c r="C1635" t="s">
        <v>742</v>
      </c>
      <c r="D1635" s="70" t="s">
        <v>852</v>
      </c>
      <c r="E1635" s="70" t="s">
        <v>77</v>
      </c>
      <c r="F1635" s="70" t="str">
        <f t="shared" si="44"/>
        <v>250128S12_Mx_d15N_2_NLeu</v>
      </c>
      <c r="G1635" s="146" t="s">
        <v>882</v>
      </c>
      <c r="H1635" s="70">
        <v>2</v>
      </c>
      <c r="I1635" s="147">
        <v>-1.44</v>
      </c>
      <c r="J1635" s="70" t="s">
        <v>76</v>
      </c>
      <c r="K1635" s="70" t="s">
        <v>736</v>
      </c>
      <c r="R1635" t="s">
        <v>849</v>
      </c>
      <c r="S1635" t="s">
        <v>71</v>
      </c>
    </row>
    <row r="1636" spans="1:19" x14ac:dyDescent="0.25">
      <c r="A1636" s="70" t="str">
        <f>extraction!$C$39</f>
        <v>250128S12_Mx_Batch_31_Tube_12</v>
      </c>
      <c r="B1636" s="70" t="str">
        <f>extraction!$D$39</f>
        <v>250128S12_Mx</v>
      </c>
      <c r="C1636" t="s">
        <v>743</v>
      </c>
      <c r="D1636" s="70" t="s">
        <v>90</v>
      </c>
      <c r="E1636" s="70" t="s">
        <v>77</v>
      </c>
      <c r="F1636" s="70" t="str">
        <f t="shared" si="44"/>
        <v>250128S12_Mx_d15N_2_Phe</v>
      </c>
      <c r="G1636" s="146" t="s">
        <v>882</v>
      </c>
      <c r="H1636" s="70">
        <v>2</v>
      </c>
      <c r="I1636" s="147">
        <v>7.96</v>
      </c>
      <c r="J1636" s="70" t="s">
        <v>76</v>
      </c>
      <c r="K1636" s="70" t="s">
        <v>736</v>
      </c>
      <c r="R1636" t="s">
        <v>849</v>
      </c>
      <c r="S1636" t="s">
        <v>71</v>
      </c>
    </row>
    <row r="1637" spans="1:19" x14ac:dyDescent="0.25">
      <c r="A1637" s="70" t="str">
        <f>extraction!$C$39</f>
        <v>250128S12_Mx_Batch_31_Tube_12</v>
      </c>
      <c r="B1637" s="70" t="str">
        <f>extraction!$D$39</f>
        <v>250128S12_Mx</v>
      </c>
      <c r="C1637" t="s">
        <v>744</v>
      </c>
      <c r="D1637" s="70" t="s">
        <v>91</v>
      </c>
      <c r="E1637" s="70" t="s">
        <v>77</v>
      </c>
      <c r="F1637" s="70" t="str">
        <f t="shared" si="44"/>
        <v>250128S12_Mx_d15N_2_Pro</v>
      </c>
      <c r="G1637" s="146" t="s">
        <v>882</v>
      </c>
      <c r="H1637" s="70">
        <v>2</v>
      </c>
      <c r="I1637" s="147">
        <v>15.76</v>
      </c>
      <c r="J1637" s="70" t="s">
        <v>76</v>
      </c>
      <c r="K1637" s="70" t="s">
        <v>736</v>
      </c>
      <c r="R1637" t="s">
        <v>849</v>
      </c>
      <c r="S1637" t="s">
        <v>71</v>
      </c>
    </row>
    <row r="1638" spans="1:19" x14ac:dyDescent="0.25">
      <c r="A1638" s="70" t="str">
        <f>extraction!$C$39</f>
        <v>250128S12_Mx_Batch_31_Tube_12</v>
      </c>
      <c r="B1638" s="70" t="str">
        <f>extraction!$D$39</f>
        <v>250128S12_Mx</v>
      </c>
      <c r="C1638" t="s">
        <v>745</v>
      </c>
      <c r="D1638" s="70" t="s">
        <v>92</v>
      </c>
      <c r="E1638" s="70" t="s">
        <v>77</v>
      </c>
      <c r="F1638" s="70" t="str">
        <f t="shared" si="44"/>
        <v>250128S12_Mx_d15N_2_Ser</v>
      </c>
      <c r="G1638" s="146" t="s">
        <v>882</v>
      </c>
      <c r="H1638" s="70">
        <v>2</v>
      </c>
      <c r="I1638" s="147">
        <v>10.220000000000001</v>
      </c>
      <c r="J1638" s="70" t="s">
        <v>76</v>
      </c>
      <c r="K1638" s="70" t="s">
        <v>736</v>
      </c>
      <c r="R1638" t="s">
        <v>849</v>
      </c>
      <c r="S1638" t="s">
        <v>71</v>
      </c>
    </row>
    <row r="1639" spans="1:19" x14ac:dyDescent="0.25">
      <c r="A1639" s="70" t="str">
        <f>extraction!$C$39</f>
        <v>250128S12_Mx_Batch_31_Tube_12</v>
      </c>
      <c r="B1639" s="70" t="str">
        <f>extraction!$D$39</f>
        <v>250128S12_Mx</v>
      </c>
      <c r="C1639" t="s">
        <v>746</v>
      </c>
      <c r="D1639" s="70" t="s">
        <v>93</v>
      </c>
      <c r="E1639" s="70" t="s">
        <v>77</v>
      </c>
      <c r="F1639" s="70" t="str">
        <f t="shared" si="44"/>
        <v>250128S12_Mx_d15N_2_Thr</v>
      </c>
      <c r="G1639" s="146" t="s">
        <v>882</v>
      </c>
      <c r="H1639" s="70">
        <v>2</v>
      </c>
      <c r="I1639" s="147">
        <v>-0.73</v>
      </c>
      <c r="J1639" s="70" t="s">
        <v>76</v>
      </c>
      <c r="K1639" s="70" t="s">
        <v>736</v>
      </c>
      <c r="R1639" t="s">
        <v>849</v>
      </c>
      <c r="S1639" t="s">
        <v>71</v>
      </c>
    </row>
    <row r="1640" spans="1:19" x14ac:dyDescent="0.25">
      <c r="A1640" s="70" t="str">
        <f>extraction!$C$39</f>
        <v>250128S12_Mx_Batch_31_Tube_12</v>
      </c>
      <c r="B1640" s="70" t="str">
        <f>extraction!$D$39</f>
        <v>250128S12_Mx</v>
      </c>
      <c r="C1640" t="s">
        <v>747</v>
      </c>
      <c r="D1640" s="70" t="s">
        <v>94</v>
      </c>
      <c r="E1640" s="70" t="s">
        <v>77</v>
      </c>
      <c r="F1640" s="70" t="str">
        <f t="shared" si="44"/>
        <v>250128S12_Mx_d15N_2_Tyr</v>
      </c>
      <c r="G1640" s="146" t="s">
        <v>882</v>
      </c>
      <c r="H1640" s="70">
        <v>2</v>
      </c>
      <c r="I1640" s="147">
        <v>10</v>
      </c>
      <c r="J1640" s="70" t="s">
        <v>76</v>
      </c>
      <c r="K1640" s="70" t="s">
        <v>736</v>
      </c>
      <c r="R1640" t="s">
        <v>849</v>
      </c>
      <c r="S1640" t="s">
        <v>71</v>
      </c>
    </row>
    <row r="1641" spans="1:19" x14ac:dyDescent="0.25">
      <c r="A1641" s="70" t="str">
        <f>extraction!$C$39</f>
        <v>250128S12_Mx_Batch_31_Tube_12</v>
      </c>
      <c r="B1641" s="70" t="str">
        <f>extraction!$D$39</f>
        <v>250128S12_Mx</v>
      </c>
      <c r="C1641" t="s">
        <v>774</v>
      </c>
      <c r="D1641" s="70" t="s">
        <v>95</v>
      </c>
      <c r="E1641" s="70" t="s">
        <v>77</v>
      </c>
      <c r="F1641" s="70" t="str">
        <f t="shared" si="44"/>
        <v>250128S12_Mx_d15N_2_Val</v>
      </c>
      <c r="G1641" s="146" t="s">
        <v>882</v>
      </c>
      <c r="H1641" s="70">
        <v>2</v>
      </c>
      <c r="I1641" s="147"/>
      <c r="J1641" s="70" t="s">
        <v>76</v>
      </c>
      <c r="K1641" s="70" t="s">
        <v>736</v>
      </c>
      <c r="R1641" t="s">
        <v>849</v>
      </c>
      <c r="S1641" t="s">
        <v>71</v>
      </c>
    </row>
    <row r="1642" spans="1:19" x14ac:dyDescent="0.25">
      <c r="A1642" s="70" t="str">
        <f>extraction!$C$39</f>
        <v>250128S12_Mx_Batch_31_Tube_12</v>
      </c>
      <c r="B1642" s="70" t="str">
        <f>extraction!$D$39</f>
        <v>250128S12_Mx</v>
      </c>
      <c r="C1642" t="s">
        <v>734</v>
      </c>
      <c r="D1642" s="70" t="s">
        <v>84</v>
      </c>
      <c r="E1642" s="70" t="s">
        <v>78</v>
      </c>
      <c r="F1642" s="70" t="str">
        <f t="shared" si="44"/>
        <v>250128S12_Mx_area_2_Ala</v>
      </c>
      <c r="G1642" s="146" t="s">
        <v>882</v>
      </c>
      <c r="H1642" s="70">
        <v>2</v>
      </c>
      <c r="I1642" s="145">
        <v>3.44</v>
      </c>
      <c r="K1642" s="70" t="s">
        <v>736</v>
      </c>
      <c r="R1642" t="s">
        <v>849</v>
      </c>
      <c r="S1642" t="s">
        <v>71</v>
      </c>
    </row>
    <row r="1643" spans="1:19" x14ac:dyDescent="0.25">
      <c r="A1643" s="70" t="str">
        <f>extraction!$C$39</f>
        <v>250128S12_Mx_Batch_31_Tube_12</v>
      </c>
      <c r="B1643" s="70" t="str">
        <f>extraction!$D$39</f>
        <v>250128S12_Mx</v>
      </c>
      <c r="C1643" t="s">
        <v>738</v>
      </c>
      <c r="D1643" s="70" t="s">
        <v>85</v>
      </c>
      <c r="E1643" s="70" t="s">
        <v>78</v>
      </c>
      <c r="F1643" s="70" t="str">
        <f t="shared" si="44"/>
        <v>250128S12_Mx_area_2_Asp</v>
      </c>
      <c r="G1643" s="146" t="s">
        <v>882</v>
      </c>
      <c r="H1643" s="70">
        <v>2</v>
      </c>
      <c r="I1643" s="147">
        <v>7.43</v>
      </c>
      <c r="K1643" s="70" t="s">
        <v>736</v>
      </c>
      <c r="R1643" t="s">
        <v>849</v>
      </c>
      <c r="S1643" t="s">
        <v>71</v>
      </c>
    </row>
    <row r="1644" spans="1:19" x14ac:dyDescent="0.25">
      <c r="A1644" s="70" t="str">
        <f>extraction!$C$39</f>
        <v>250128S12_Mx_Batch_31_Tube_12</v>
      </c>
      <c r="B1644" s="70" t="str">
        <f>extraction!$D$39</f>
        <v>250128S12_Mx</v>
      </c>
      <c r="C1644" t="s">
        <v>851</v>
      </c>
      <c r="D1644" s="70" t="s">
        <v>86</v>
      </c>
      <c r="E1644" s="70" t="s">
        <v>78</v>
      </c>
      <c r="F1644" s="70" t="str">
        <f t="shared" si="44"/>
        <v>250128S12_Mx_area_2_Glu</v>
      </c>
      <c r="G1644" s="146" t="s">
        <v>882</v>
      </c>
      <c r="H1644" s="70">
        <v>2</v>
      </c>
      <c r="I1644" s="147">
        <v>8.9</v>
      </c>
      <c r="K1644" s="70" t="s">
        <v>736</v>
      </c>
      <c r="R1644" t="s">
        <v>849</v>
      </c>
      <c r="S1644" t="s">
        <v>71</v>
      </c>
    </row>
    <row r="1645" spans="1:19" x14ac:dyDescent="0.25">
      <c r="A1645" s="70" t="str">
        <f>extraction!$C$39</f>
        <v>250128S12_Mx_Batch_31_Tube_12</v>
      </c>
      <c r="B1645" s="70" t="str">
        <f>extraction!$D$39</f>
        <v>250128S12_Mx</v>
      </c>
      <c r="C1645" s="127" t="s">
        <v>155</v>
      </c>
      <c r="D1645" s="70" t="s">
        <v>87</v>
      </c>
      <c r="E1645" s="70" t="s">
        <v>78</v>
      </c>
      <c r="F1645" s="70" t="str">
        <f t="shared" si="44"/>
        <v>250128S12_Mx_area_2_Gly</v>
      </c>
      <c r="G1645" s="146" t="s">
        <v>882</v>
      </c>
      <c r="H1645" s="70">
        <v>2</v>
      </c>
      <c r="I1645" s="147">
        <v>5.53</v>
      </c>
      <c r="K1645" s="70" t="s">
        <v>736</v>
      </c>
      <c r="R1645" t="s">
        <v>849</v>
      </c>
      <c r="S1645" t="s">
        <v>71</v>
      </c>
    </row>
    <row r="1646" spans="1:19" x14ac:dyDescent="0.25">
      <c r="A1646" s="70" t="str">
        <f>extraction!$C$39</f>
        <v>250128S12_Mx_Batch_31_Tube_12</v>
      </c>
      <c r="B1646" s="70" t="str">
        <f>extraction!$D$39</f>
        <v>250128S12_Mx</v>
      </c>
      <c r="C1646" t="s">
        <v>739</v>
      </c>
      <c r="D1646" s="70" t="s">
        <v>850</v>
      </c>
      <c r="E1646" s="70" t="s">
        <v>78</v>
      </c>
      <c r="F1646" s="70" t="str">
        <f t="shared" si="44"/>
        <v>250128S12_Mx_area_2_Ile</v>
      </c>
      <c r="G1646" s="146" t="s">
        <v>882</v>
      </c>
      <c r="H1646" s="70">
        <v>2</v>
      </c>
      <c r="I1646" s="147">
        <v>1.46</v>
      </c>
      <c r="K1646" s="70" t="s">
        <v>736</v>
      </c>
      <c r="R1646" t="s">
        <v>849</v>
      </c>
      <c r="S1646" t="s">
        <v>71</v>
      </c>
    </row>
    <row r="1647" spans="1:19" x14ac:dyDescent="0.25">
      <c r="A1647" s="70" t="str">
        <f>extraction!$C$39</f>
        <v>250128S12_Mx_Batch_31_Tube_12</v>
      </c>
      <c r="B1647" s="70" t="str">
        <f>extraction!$D$39</f>
        <v>250128S12_Mx</v>
      </c>
      <c r="C1647" t="s">
        <v>740</v>
      </c>
      <c r="D1647" s="70" t="s">
        <v>88</v>
      </c>
      <c r="E1647" s="70" t="s">
        <v>78</v>
      </c>
      <c r="F1647" s="70" t="str">
        <f t="shared" si="44"/>
        <v>250128S12_Mx_area_2_Leu</v>
      </c>
      <c r="G1647" s="146" t="s">
        <v>882</v>
      </c>
      <c r="H1647" s="70">
        <v>2</v>
      </c>
      <c r="I1647" s="147">
        <v>4.4000000000000004</v>
      </c>
      <c r="K1647" s="70" t="s">
        <v>736</v>
      </c>
      <c r="R1647" t="s">
        <v>849</v>
      </c>
      <c r="S1647" t="s">
        <v>71</v>
      </c>
    </row>
    <row r="1648" spans="1:19" x14ac:dyDescent="0.25">
      <c r="A1648" s="70" t="str">
        <f>extraction!$C$39</f>
        <v>250128S12_Mx_Batch_31_Tube_12</v>
      </c>
      <c r="B1648" s="70" t="str">
        <f>extraction!$D$39</f>
        <v>250128S12_Mx</v>
      </c>
      <c r="C1648" t="s">
        <v>741</v>
      </c>
      <c r="D1648" s="70" t="s">
        <v>89</v>
      </c>
      <c r="E1648" s="70" t="s">
        <v>78</v>
      </c>
      <c r="F1648" s="70" t="str">
        <f t="shared" si="44"/>
        <v>250128S12_Mx_area_2_Lys</v>
      </c>
      <c r="G1648" s="146" t="s">
        <v>882</v>
      </c>
      <c r="H1648" s="70">
        <v>2</v>
      </c>
      <c r="I1648" s="147">
        <v>4.92</v>
      </c>
      <c r="K1648" s="70" t="s">
        <v>736</v>
      </c>
      <c r="R1648" t="s">
        <v>849</v>
      </c>
      <c r="S1648" t="s">
        <v>71</v>
      </c>
    </row>
    <row r="1649" spans="1:19" x14ac:dyDescent="0.25">
      <c r="A1649" s="70" t="str">
        <f>extraction!$C$39</f>
        <v>250128S12_Mx_Batch_31_Tube_12</v>
      </c>
      <c r="B1649" s="70" t="str">
        <f>extraction!$D$39</f>
        <v>250128S12_Mx</v>
      </c>
      <c r="C1649" t="s">
        <v>742</v>
      </c>
      <c r="D1649" s="70" t="s">
        <v>852</v>
      </c>
      <c r="E1649" s="70" t="s">
        <v>78</v>
      </c>
      <c r="F1649" s="70" t="str">
        <f t="shared" si="44"/>
        <v>250128S12_Mx_area_2_NLeu</v>
      </c>
      <c r="G1649" s="146" t="s">
        <v>882</v>
      </c>
      <c r="H1649" s="70">
        <v>2</v>
      </c>
      <c r="I1649" s="147">
        <v>27.5</v>
      </c>
      <c r="K1649" s="70" t="s">
        <v>736</v>
      </c>
      <c r="R1649" t="s">
        <v>849</v>
      </c>
      <c r="S1649" t="s">
        <v>71</v>
      </c>
    </row>
    <row r="1650" spans="1:19" x14ac:dyDescent="0.25">
      <c r="A1650" s="70" t="str">
        <f>extraction!$C$39</f>
        <v>250128S12_Mx_Batch_31_Tube_12</v>
      </c>
      <c r="B1650" s="70" t="str">
        <f>extraction!$D$39</f>
        <v>250128S12_Mx</v>
      </c>
      <c r="C1650" t="s">
        <v>743</v>
      </c>
      <c r="D1650" s="70" t="s">
        <v>90</v>
      </c>
      <c r="E1650" s="70" t="s">
        <v>78</v>
      </c>
      <c r="F1650" s="70" t="str">
        <f t="shared" si="44"/>
        <v>250128S12_Mx_area_2_Phe</v>
      </c>
      <c r="G1650" s="146" t="s">
        <v>882</v>
      </c>
      <c r="H1650" s="70">
        <v>2</v>
      </c>
      <c r="I1650" s="147">
        <v>1.73</v>
      </c>
      <c r="K1650" s="70" t="s">
        <v>736</v>
      </c>
      <c r="R1650" t="s">
        <v>849</v>
      </c>
      <c r="S1650" t="s">
        <v>71</v>
      </c>
    </row>
    <row r="1651" spans="1:19" x14ac:dyDescent="0.25">
      <c r="A1651" s="70" t="str">
        <f>extraction!$C$39</f>
        <v>250128S12_Mx_Batch_31_Tube_12</v>
      </c>
      <c r="B1651" s="70" t="str">
        <f>extraction!$D$39</f>
        <v>250128S12_Mx</v>
      </c>
      <c r="C1651" t="s">
        <v>744</v>
      </c>
      <c r="D1651" s="70" t="s">
        <v>91</v>
      </c>
      <c r="E1651" s="70" t="s">
        <v>78</v>
      </c>
      <c r="F1651" s="70" t="str">
        <f t="shared" si="44"/>
        <v>250128S12_Mx_area_2_Pro</v>
      </c>
      <c r="G1651" s="146" t="s">
        <v>882</v>
      </c>
      <c r="H1651" s="70">
        <v>2</v>
      </c>
      <c r="I1651" s="147">
        <v>4.55</v>
      </c>
      <c r="K1651" s="70" t="s">
        <v>736</v>
      </c>
      <c r="R1651" t="s">
        <v>849</v>
      </c>
      <c r="S1651" t="s">
        <v>71</v>
      </c>
    </row>
    <row r="1652" spans="1:19" x14ac:dyDescent="0.25">
      <c r="A1652" s="70" t="str">
        <f>extraction!$C$39</f>
        <v>250128S12_Mx_Batch_31_Tube_12</v>
      </c>
      <c r="B1652" s="70" t="str">
        <f>extraction!$D$39</f>
        <v>250128S12_Mx</v>
      </c>
      <c r="C1652" t="s">
        <v>745</v>
      </c>
      <c r="D1652" s="70" t="s">
        <v>92</v>
      </c>
      <c r="E1652" s="70" t="s">
        <v>78</v>
      </c>
      <c r="F1652" s="70" t="str">
        <f t="shared" si="44"/>
        <v>250128S12_Mx_area_2_Ser</v>
      </c>
      <c r="G1652" s="146" t="s">
        <v>882</v>
      </c>
      <c r="H1652" s="70">
        <v>2</v>
      </c>
      <c r="I1652" s="147">
        <v>3.66</v>
      </c>
      <c r="K1652" s="70" t="s">
        <v>736</v>
      </c>
      <c r="R1652" t="s">
        <v>849</v>
      </c>
      <c r="S1652" t="s">
        <v>71</v>
      </c>
    </row>
    <row r="1653" spans="1:19" x14ac:dyDescent="0.25">
      <c r="A1653" s="70" t="str">
        <f>extraction!$C$39</f>
        <v>250128S12_Mx_Batch_31_Tube_12</v>
      </c>
      <c r="B1653" s="70" t="str">
        <f>extraction!$D$39</f>
        <v>250128S12_Mx</v>
      </c>
      <c r="C1653" t="s">
        <v>746</v>
      </c>
      <c r="D1653" s="70" t="s">
        <v>93</v>
      </c>
      <c r="E1653" s="70" t="s">
        <v>78</v>
      </c>
      <c r="F1653" s="70" t="str">
        <f t="shared" si="44"/>
        <v>250128S12_Mx_area_2_Thr</v>
      </c>
      <c r="G1653" s="146" t="s">
        <v>882</v>
      </c>
      <c r="H1653" s="70">
        <v>2</v>
      </c>
      <c r="I1653" s="147">
        <v>3.08</v>
      </c>
      <c r="K1653" s="70" t="s">
        <v>736</v>
      </c>
      <c r="R1653" t="s">
        <v>849</v>
      </c>
      <c r="S1653" t="s">
        <v>71</v>
      </c>
    </row>
    <row r="1654" spans="1:19" x14ac:dyDescent="0.25">
      <c r="A1654" s="70" t="str">
        <f>extraction!$C$39</f>
        <v>250128S12_Mx_Batch_31_Tube_12</v>
      </c>
      <c r="B1654" s="70" t="str">
        <f>extraction!$D$39</f>
        <v>250128S12_Mx</v>
      </c>
      <c r="C1654" t="s">
        <v>747</v>
      </c>
      <c r="D1654" s="70" t="s">
        <v>94</v>
      </c>
      <c r="E1654" s="70" t="s">
        <v>78</v>
      </c>
      <c r="F1654" s="70" t="str">
        <f t="shared" si="44"/>
        <v>250128S12_Mx_area_2_Tyr</v>
      </c>
      <c r="G1654" s="146" t="s">
        <v>882</v>
      </c>
      <c r="H1654" s="70">
        <v>2</v>
      </c>
      <c r="I1654" s="147">
        <v>0.82</v>
      </c>
      <c r="K1654" s="70" t="s">
        <v>736</v>
      </c>
      <c r="R1654" t="s">
        <v>849</v>
      </c>
      <c r="S1654" t="s">
        <v>71</v>
      </c>
    </row>
    <row r="1655" spans="1:19" x14ac:dyDescent="0.25">
      <c r="A1655" s="70" t="str">
        <f>extraction!$C$39</f>
        <v>250128S12_Mx_Batch_31_Tube_12</v>
      </c>
      <c r="B1655" s="70" t="str">
        <f>extraction!$D$39</f>
        <v>250128S12_Mx</v>
      </c>
      <c r="C1655" t="s">
        <v>774</v>
      </c>
      <c r="D1655" s="70" t="s">
        <v>95</v>
      </c>
      <c r="E1655" s="70" t="s">
        <v>78</v>
      </c>
      <c r="F1655" s="70" t="str">
        <f t="shared" si="44"/>
        <v>250128S12_Mx_area_2_Val</v>
      </c>
      <c r="G1655" s="146" t="s">
        <v>882</v>
      </c>
      <c r="H1655" s="70">
        <v>2</v>
      </c>
      <c r="I1655" s="147"/>
      <c r="K1655" s="70" t="s">
        <v>736</v>
      </c>
      <c r="R1655" t="s">
        <v>849</v>
      </c>
      <c r="S1655" t="s">
        <v>71</v>
      </c>
    </row>
    <row r="1657" spans="1:19" x14ac:dyDescent="0.25">
      <c r="A1657" s="70" t="str">
        <f>extraction!$C$41</f>
        <v>250129S07_Mx_Batch_32_Tube_07</v>
      </c>
      <c r="B1657" s="70" t="str">
        <f>extraction!$D$41</f>
        <v>250129S07_Mx</v>
      </c>
      <c r="C1657" t="s">
        <v>734</v>
      </c>
      <c r="D1657" s="70" t="s">
        <v>84</v>
      </c>
      <c r="E1657" s="70" t="s">
        <v>77</v>
      </c>
      <c r="F1657" s="70" t="str">
        <f>B1657&amp;"_"&amp;LEFT(E1657,4)&amp;"_"&amp;H1657&amp;"_"&amp;D1657</f>
        <v>250129S07_Mx_d15N_1_Ala</v>
      </c>
      <c r="G1657" s="146" t="s">
        <v>899</v>
      </c>
      <c r="H1657" s="70">
        <v>1</v>
      </c>
      <c r="I1657" s="125" t="s">
        <v>73</v>
      </c>
      <c r="J1657" s="70" t="s">
        <v>76</v>
      </c>
      <c r="K1657" s="70" t="s">
        <v>736</v>
      </c>
      <c r="R1657" t="s">
        <v>849</v>
      </c>
      <c r="S1657" t="s">
        <v>71</v>
      </c>
    </row>
    <row r="1658" spans="1:19" x14ac:dyDescent="0.25">
      <c r="A1658" s="70" t="str">
        <f>extraction!$C$41</f>
        <v>250129S07_Mx_Batch_32_Tube_07</v>
      </c>
      <c r="B1658" s="70" t="str">
        <f>extraction!$D$41</f>
        <v>250129S07_Mx</v>
      </c>
      <c r="C1658" t="s">
        <v>738</v>
      </c>
      <c r="D1658" s="70" t="s">
        <v>85</v>
      </c>
      <c r="E1658" s="70" t="s">
        <v>77</v>
      </c>
      <c r="F1658" s="70" t="str">
        <f>B1658&amp;"_"&amp;LEFT(E1658,4)&amp;"_"&amp;H1658&amp;"_"&amp;D1658</f>
        <v>250129S07_Mx_d15N_1_Asp</v>
      </c>
      <c r="G1658" s="146" t="s">
        <v>899</v>
      </c>
      <c r="H1658" s="70">
        <v>1</v>
      </c>
      <c r="I1658" s="125" t="s">
        <v>73</v>
      </c>
      <c r="J1658" s="70" t="s">
        <v>76</v>
      </c>
      <c r="K1658" s="70" t="s">
        <v>736</v>
      </c>
      <c r="R1658" t="s">
        <v>849</v>
      </c>
      <c r="S1658" t="s">
        <v>71</v>
      </c>
    </row>
    <row r="1659" spans="1:19" x14ac:dyDescent="0.25">
      <c r="A1659" s="70" t="str">
        <f>extraction!$C$41</f>
        <v>250129S07_Mx_Batch_32_Tube_07</v>
      </c>
      <c r="B1659" s="70" t="str">
        <f>extraction!$D$41</f>
        <v>250129S07_Mx</v>
      </c>
      <c r="C1659" t="s">
        <v>851</v>
      </c>
      <c r="D1659" s="70" t="s">
        <v>86</v>
      </c>
      <c r="E1659" s="70" t="s">
        <v>77</v>
      </c>
      <c r="F1659" s="70" t="str">
        <f t="shared" ref="F1659:F1684" si="45">B1659&amp;"_"&amp;LEFT(E1659,4)&amp;"_"&amp;H1659&amp;"_"&amp;D1659</f>
        <v>250129S07_Mx_d15N_1_Glu</v>
      </c>
      <c r="G1659" s="146" t="s">
        <v>899</v>
      </c>
      <c r="H1659" s="70">
        <v>1</v>
      </c>
      <c r="I1659" s="125" t="s">
        <v>73</v>
      </c>
      <c r="J1659" s="70" t="s">
        <v>76</v>
      </c>
      <c r="K1659" s="70" t="s">
        <v>736</v>
      </c>
      <c r="R1659" t="s">
        <v>849</v>
      </c>
      <c r="S1659" t="s">
        <v>71</v>
      </c>
    </row>
    <row r="1660" spans="1:19" x14ac:dyDescent="0.25">
      <c r="A1660" s="70" t="str">
        <f>extraction!$C$41</f>
        <v>250129S07_Mx_Batch_32_Tube_07</v>
      </c>
      <c r="B1660" s="70" t="str">
        <f>extraction!$D$41</f>
        <v>250129S07_Mx</v>
      </c>
      <c r="C1660" s="127" t="s">
        <v>155</v>
      </c>
      <c r="D1660" s="70" t="s">
        <v>87</v>
      </c>
      <c r="E1660" s="70" t="s">
        <v>77</v>
      </c>
      <c r="F1660" s="70" t="str">
        <f t="shared" si="45"/>
        <v>250129S07_Mx_d15N_1_Gly</v>
      </c>
      <c r="G1660" s="146" t="s">
        <v>899</v>
      </c>
      <c r="H1660" s="70">
        <v>1</v>
      </c>
      <c r="I1660" s="125" t="s">
        <v>73</v>
      </c>
      <c r="J1660" s="70" t="s">
        <v>76</v>
      </c>
      <c r="K1660" s="70" t="s">
        <v>736</v>
      </c>
      <c r="R1660" t="s">
        <v>849</v>
      </c>
      <c r="S1660" t="s">
        <v>71</v>
      </c>
    </row>
    <row r="1661" spans="1:19" x14ac:dyDescent="0.25">
      <c r="A1661" s="70" t="str">
        <f>extraction!$C$41</f>
        <v>250129S07_Mx_Batch_32_Tube_07</v>
      </c>
      <c r="B1661" s="70" t="str">
        <f>extraction!$D$41</f>
        <v>250129S07_Mx</v>
      </c>
      <c r="C1661" t="s">
        <v>739</v>
      </c>
      <c r="D1661" s="70" t="s">
        <v>850</v>
      </c>
      <c r="E1661" s="70" t="s">
        <v>77</v>
      </c>
      <c r="F1661" s="70" t="str">
        <f t="shared" si="45"/>
        <v>250129S07_Mx_d15N_1_Ile</v>
      </c>
      <c r="G1661" s="146" t="s">
        <v>899</v>
      </c>
      <c r="H1661" s="70">
        <v>1</v>
      </c>
      <c r="I1661" s="125" t="s">
        <v>73</v>
      </c>
      <c r="J1661" s="70" t="s">
        <v>76</v>
      </c>
      <c r="K1661" s="70" t="s">
        <v>736</v>
      </c>
      <c r="R1661" t="s">
        <v>849</v>
      </c>
      <c r="S1661" t="s">
        <v>71</v>
      </c>
    </row>
    <row r="1662" spans="1:19" x14ac:dyDescent="0.25">
      <c r="A1662" s="70" t="str">
        <f>extraction!$C$41</f>
        <v>250129S07_Mx_Batch_32_Tube_07</v>
      </c>
      <c r="B1662" s="70" t="str">
        <f>extraction!$D$41</f>
        <v>250129S07_Mx</v>
      </c>
      <c r="C1662" t="s">
        <v>740</v>
      </c>
      <c r="D1662" s="70" t="s">
        <v>88</v>
      </c>
      <c r="E1662" s="70" t="s">
        <v>77</v>
      </c>
      <c r="F1662" s="70" t="str">
        <f t="shared" si="45"/>
        <v>250129S07_Mx_d15N_1_Leu</v>
      </c>
      <c r="G1662" s="146" t="s">
        <v>899</v>
      </c>
      <c r="H1662" s="70">
        <v>1</v>
      </c>
      <c r="I1662" s="125" t="s">
        <v>73</v>
      </c>
      <c r="J1662" s="70" t="s">
        <v>76</v>
      </c>
      <c r="K1662" s="70" t="s">
        <v>736</v>
      </c>
      <c r="R1662" t="s">
        <v>849</v>
      </c>
      <c r="S1662" t="s">
        <v>71</v>
      </c>
    </row>
    <row r="1663" spans="1:19" x14ac:dyDescent="0.25">
      <c r="A1663" s="70" t="str">
        <f>extraction!$C$41</f>
        <v>250129S07_Mx_Batch_32_Tube_07</v>
      </c>
      <c r="B1663" s="70" t="str">
        <f>extraction!$D$41</f>
        <v>250129S07_Mx</v>
      </c>
      <c r="C1663" t="s">
        <v>741</v>
      </c>
      <c r="D1663" s="70" t="s">
        <v>89</v>
      </c>
      <c r="E1663" s="70" t="s">
        <v>77</v>
      </c>
      <c r="F1663" s="70" t="str">
        <f t="shared" si="45"/>
        <v>250129S07_Mx_d15N_1_Lys</v>
      </c>
      <c r="G1663" s="146" t="s">
        <v>899</v>
      </c>
      <c r="H1663" s="70">
        <v>1</v>
      </c>
      <c r="I1663" s="125" t="s">
        <v>73</v>
      </c>
      <c r="J1663" s="70" t="s">
        <v>76</v>
      </c>
      <c r="K1663" s="70" t="s">
        <v>736</v>
      </c>
      <c r="R1663" t="s">
        <v>849</v>
      </c>
      <c r="S1663" t="s">
        <v>71</v>
      </c>
    </row>
    <row r="1664" spans="1:19" x14ac:dyDescent="0.25">
      <c r="A1664" s="70" t="str">
        <f>extraction!$C$41</f>
        <v>250129S07_Mx_Batch_32_Tube_07</v>
      </c>
      <c r="B1664" s="70" t="str">
        <f>extraction!$D$41</f>
        <v>250129S07_Mx</v>
      </c>
      <c r="C1664" t="s">
        <v>742</v>
      </c>
      <c r="D1664" s="70" t="s">
        <v>852</v>
      </c>
      <c r="E1664" s="70" t="s">
        <v>77</v>
      </c>
      <c r="F1664" s="70" t="str">
        <f t="shared" si="45"/>
        <v>250129S07_Mx_d15N_1_NLeu</v>
      </c>
      <c r="G1664" s="146" t="s">
        <v>899</v>
      </c>
      <c r="H1664" s="70">
        <v>1</v>
      </c>
      <c r="I1664" s="125" t="s">
        <v>73</v>
      </c>
      <c r="J1664" s="70" t="s">
        <v>76</v>
      </c>
      <c r="K1664" s="70" t="s">
        <v>736</v>
      </c>
      <c r="R1664" t="s">
        <v>849</v>
      </c>
      <c r="S1664" t="s">
        <v>71</v>
      </c>
    </row>
    <row r="1665" spans="1:19" x14ac:dyDescent="0.25">
      <c r="A1665" s="70" t="str">
        <f>extraction!$C$41</f>
        <v>250129S07_Mx_Batch_32_Tube_07</v>
      </c>
      <c r="B1665" s="70" t="str">
        <f>extraction!$D$41</f>
        <v>250129S07_Mx</v>
      </c>
      <c r="C1665" t="s">
        <v>743</v>
      </c>
      <c r="D1665" s="70" t="s">
        <v>90</v>
      </c>
      <c r="E1665" s="70" t="s">
        <v>77</v>
      </c>
      <c r="F1665" s="70" t="str">
        <f t="shared" si="45"/>
        <v>250129S07_Mx_d15N_1_Phe</v>
      </c>
      <c r="G1665" s="146" t="s">
        <v>899</v>
      </c>
      <c r="H1665" s="70">
        <v>1</v>
      </c>
      <c r="I1665" s="125" t="s">
        <v>73</v>
      </c>
      <c r="J1665" s="70" t="s">
        <v>76</v>
      </c>
      <c r="K1665" s="70" t="s">
        <v>736</v>
      </c>
      <c r="R1665" t="s">
        <v>849</v>
      </c>
      <c r="S1665" t="s">
        <v>71</v>
      </c>
    </row>
    <row r="1666" spans="1:19" x14ac:dyDescent="0.25">
      <c r="A1666" s="70" t="str">
        <f>extraction!$C$41</f>
        <v>250129S07_Mx_Batch_32_Tube_07</v>
      </c>
      <c r="B1666" s="70" t="str">
        <f>extraction!$D$41</f>
        <v>250129S07_Mx</v>
      </c>
      <c r="C1666" t="s">
        <v>744</v>
      </c>
      <c r="D1666" s="70" t="s">
        <v>91</v>
      </c>
      <c r="E1666" s="70" t="s">
        <v>77</v>
      </c>
      <c r="F1666" s="70" t="str">
        <f t="shared" si="45"/>
        <v>250129S07_Mx_d15N_1_Pro</v>
      </c>
      <c r="G1666" s="146" t="s">
        <v>899</v>
      </c>
      <c r="H1666" s="70">
        <v>1</v>
      </c>
      <c r="I1666" s="125" t="s">
        <v>73</v>
      </c>
      <c r="J1666" s="70" t="s">
        <v>76</v>
      </c>
      <c r="K1666" s="70" t="s">
        <v>736</v>
      </c>
      <c r="R1666" t="s">
        <v>849</v>
      </c>
      <c r="S1666" t="s">
        <v>71</v>
      </c>
    </row>
    <row r="1667" spans="1:19" x14ac:dyDescent="0.25">
      <c r="A1667" s="70" t="str">
        <f>extraction!$C$41</f>
        <v>250129S07_Mx_Batch_32_Tube_07</v>
      </c>
      <c r="B1667" s="70" t="str">
        <f>extraction!$D$41</f>
        <v>250129S07_Mx</v>
      </c>
      <c r="C1667" t="s">
        <v>745</v>
      </c>
      <c r="D1667" s="70" t="s">
        <v>92</v>
      </c>
      <c r="E1667" s="70" t="s">
        <v>77</v>
      </c>
      <c r="F1667" s="70" t="str">
        <f t="shared" si="45"/>
        <v>250129S07_Mx_d15N_1_Ser</v>
      </c>
      <c r="G1667" s="146" t="s">
        <v>899</v>
      </c>
      <c r="H1667" s="70">
        <v>1</v>
      </c>
      <c r="I1667" s="125" t="s">
        <v>73</v>
      </c>
      <c r="J1667" s="70" t="s">
        <v>76</v>
      </c>
      <c r="K1667" s="70" t="s">
        <v>736</v>
      </c>
      <c r="R1667" t="s">
        <v>849</v>
      </c>
      <c r="S1667" t="s">
        <v>71</v>
      </c>
    </row>
    <row r="1668" spans="1:19" x14ac:dyDescent="0.25">
      <c r="A1668" s="70" t="str">
        <f>extraction!$C$41</f>
        <v>250129S07_Mx_Batch_32_Tube_07</v>
      </c>
      <c r="B1668" s="70" t="str">
        <f>extraction!$D$41</f>
        <v>250129S07_Mx</v>
      </c>
      <c r="C1668" t="s">
        <v>746</v>
      </c>
      <c r="D1668" s="70" t="s">
        <v>93</v>
      </c>
      <c r="E1668" s="70" t="s">
        <v>77</v>
      </c>
      <c r="F1668" s="70" t="str">
        <f t="shared" si="45"/>
        <v>250129S07_Mx_d15N_1_Thr</v>
      </c>
      <c r="G1668" s="146" t="s">
        <v>899</v>
      </c>
      <c r="H1668" s="70">
        <v>1</v>
      </c>
      <c r="I1668" s="125" t="s">
        <v>73</v>
      </c>
      <c r="J1668" s="70" t="s">
        <v>76</v>
      </c>
      <c r="K1668" s="70" t="s">
        <v>736</v>
      </c>
      <c r="R1668" t="s">
        <v>849</v>
      </c>
      <c r="S1668" t="s">
        <v>71</v>
      </c>
    </row>
    <row r="1669" spans="1:19" x14ac:dyDescent="0.25">
      <c r="A1669" s="70" t="str">
        <f>extraction!$C$41</f>
        <v>250129S07_Mx_Batch_32_Tube_07</v>
      </c>
      <c r="B1669" s="70" t="str">
        <f>extraction!$D$41</f>
        <v>250129S07_Mx</v>
      </c>
      <c r="C1669" t="s">
        <v>747</v>
      </c>
      <c r="D1669" s="70" t="s">
        <v>94</v>
      </c>
      <c r="E1669" s="70" t="s">
        <v>77</v>
      </c>
      <c r="F1669" s="70" t="str">
        <f t="shared" si="45"/>
        <v>250129S07_Mx_d15N_1_Tyr</v>
      </c>
      <c r="G1669" s="146" t="s">
        <v>899</v>
      </c>
      <c r="H1669" s="70">
        <v>1</v>
      </c>
      <c r="I1669" s="125" t="s">
        <v>73</v>
      </c>
      <c r="J1669" s="70" t="s">
        <v>76</v>
      </c>
      <c r="K1669" s="70" t="s">
        <v>736</v>
      </c>
      <c r="R1669" t="s">
        <v>849</v>
      </c>
      <c r="S1669" t="s">
        <v>71</v>
      </c>
    </row>
    <row r="1670" spans="1:19" x14ac:dyDescent="0.25">
      <c r="A1670" s="70" t="str">
        <f>extraction!$C$41</f>
        <v>250129S07_Mx_Batch_32_Tube_07</v>
      </c>
      <c r="B1670" s="70" t="str">
        <f>extraction!$D$41</f>
        <v>250129S07_Mx</v>
      </c>
      <c r="C1670" t="s">
        <v>774</v>
      </c>
      <c r="D1670" s="70" t="s">
        <v>95</v>
      </c>
      <c r="E1670" s="70" t="s">
        <v>77</v>
      </c>
      <c r="F1670" s="70" t="str">
        <f t="shared" si="45"/>
        <v>250129S07_Mx_d15N_1_Val</v>
      </c>
      <c r="G1670" s="146" t="s">
        <v>899</v>
      </c>
      <c r="H1670" s="70">
        <v>1</v>
      </c>
      <c r="I1670" s="125" t="s">
        <v>73</v>
      </c>
      <c r="J1670" s="70" t="s">
        <v>76</v>
      </c>
      <c r="K1670" s="70" t="s">
        <v>736</v>
      </c>
      <c r="R1670" t="s">
        <v>849</v>
      </c>
      <c r="S1670" t="s">
        <v>71</v>
      </c>
    </row>
    <row r="1671" spans="1:19" x14ac:dyDescent="0.25">
      <c r="A1671" s="70" t="str">
        <f>extraction!$C$41</f>
        <v>250129S07_Mx_Batch_32_Tube_07</v>
      </c>
      <c r="B1671" s="70" t="str">
        <f>extraction!$D$41</f>
        <v>250129S07_Mx</v>
      </c>
      <c r="C1671" t="s">
        <v>734</v>
      </c>
      <c r="D1671" s="70" t="s">
        <v>84</v>
      </c>
      <c r="E1671" s="70" t="s">
        <v>78</v>
      </c>
      <c r="F1671" s="70" t="str">
        <f t="shared" si="45"/>
        <v>250129S07_Mx_area_1_Ala</v>
      </c>
      <c r="G1671" s="146" t="s">
        <v>899</v>
      </c>
      <c r="H1671" s="70">
        <v>1</v>
      </c>
      <c r="I1671" s="125" t="s">
        <v>73</v>
      </c>
      <c r="K1671" s="70" t="s">
        <v>736</v>
      </c>
      <c r="R1671" t="s">
        <v>849</v>
      </c>
      <c r="S1671" t="s">
        <v>71</v>
      </c>
    </row>
    <row r="1672" spans="1:19" x14ac:dyDescent="0.25">
      <c r="A1672" s="70" t="str">
        <f>extraction!$C$41</f>
        <v>250129S07_Mx_Batch_32_Tube_07</v>
      </c>
      <c r="B1672" s="70" t="str">
        <f>extraction!$D$41</f>
        <v>250129S07_Mx</v>
      </c>
      <c r="C1672" t="s">
        <v>738</v>
      </c>
      <c r="D1672" s="70" t="s">
        <v>85</v>
      </c>
      <c r="E1672" s="70" t="s">
        <v>78</v>
      </c>
      <c r="F1672" s="70" t="str">
        <f t="shared" si="45"/>
        <v>250129S07_Mx_area_1_Asp</v>
      </c>
      <c r="G1672" s="146" t="s">
        <v>899</v>
      </c>
      <c r="H1672" s="70">
        <v>1</v>
      </c>
      <c r="I1672" s="125" t="s">
        <v>73</v>
      </c>
      <c r="K1672" s="70" t="s">
        <v>736</v>
      </c>
      <c r="R1672" t="s">
        <v>849</v>
      </c>
      <c r="S1672" t="s">
        <v>71</v>
      </c>
    </row>
    <row r="1673" spans="1:19" x14ac:dyDescent="0.25">
      <c r="A1673" s="70" t="str">
        <f>extraction!$C$41</f>
        <v>250129S07_Mx_Batch_32_Tube_07</v>
      </c>
      <c r="B1673" s="70" t="str">
        <f>extraction!$D$41</f>
        <v>250129S07_Mx</v>
      </c>
      <c r="C1673" t="s">
        <v>851</v>
      </c>
      <c r="D1673" s="70" t="s">
        <v>86</v>
      </c>
      <c r="E1673" s="70" t="s">
        <v>78</v>
      </c>
      <c r="F1673" s="70" t="str">
        <f t="shared" si="45"/>
        <v>250129S07_Mx_area_1_Glu</v>
      </c>
      <c r="G1673" s="146" t="s">
        <v>899</v>
      </c>
      <c r="H1673" s="70">
        <v>1</v>
      </c>
      <c r="I1673" s="125" t="s">
        <v>73</v>
      </c>
      <c r="K1673" s="70" t="s">
        <v>736</v>
      </c>
      <c r="R1673" t="s">
        <v>849</v>
      </c>
      <c r="S1673" t="s">
        <v>71</v>
      </c>
    </row>
    <row r="1674" spans="1:19" x14ac:dyDescent="0.25">
      <c r="A1674" s="70" t="str">
        <f>extraction!$C$41</f>
        <v>250129S07_Mx_Batch_32_Tube_07</v>
      </c>
      <c r="B1674" s="70" t="str">
        <f>extraction!$D$41</f>
        <v>250129S07_Mx</v>
      </c>
      <c r="C1674" s="127" t="s">
        <v>155</v>
      </c>
      <c r="D1674" s="70" t="s">
        <v>87</v>
      </c>
      <c r="E1674" s="70" t="s">
        <v>78</v>
      </c>
      <c r="F1674" s="70" t="str">
        <f t="shared" si="45"/>
        <v>250129S07_Mx_area_1_Gly</v>
      </c>
      <c r="G1674" s="146" t="s">
        <v>899</v>
      </c>
      <c r="H1674" s="70">
        <v>1</v>
      </c>
      <c r="I1674" s="125" t="s">
        <v>73</v>
      </c>
      <c r="K1674" s="70" t="s">
        <v>736</v>
      </c>
      <c r="R1674" t="s">
        <v>849</v>
      </c>
      <c r="S1674" t="s">
        <v>71</v>
      </c>
    </row>
    <row r="1675" spans="1:19" x14ac:dyDescent="0.25">
      <c r="A1675" s="70" t="str">
        <f>extraction!$C$41</f>
        <v>250129S07_Mx_Batch_32_Tube_07</v>
      </c>
      <c r="B1675" s="70" t="str">
        <f>extraction!$D$41</f>
        <v>250129S07_Mx</v>
      </c>
      <c r="C1675" t="s">
        <v>739</v>
      </c>
      <c r="D1675" s="70" t="s">
        <v>850</v>
      </c>
      <c r="E1675" s="70" t="s">
        <v>78</v>
      </c>
      <c r="F1675" s="70" t="str">
        <f t="shared" si="45"/>
        <v>250129S07_Mx_area_1_Ile</v>
      </c>
      <c r="G1675" s="146" t="s">
        <v>899</v>
      </c>
      <c r="H1675" s="70">
        <v>1</v>
      </c>
      <c r="I1675" s="125" t="s">
        <v>73</v>
      </c>
      <c r="K1675" s="70" t="s">
        <v>736</v>
      </c>
      <c r="R1675" t="s">
        <v>849</v>
      </c>
      <c r="S1675" t="s">
        <v>71</v>
      </c>
    </row>
    <row r="1676" spans="1:19" x14ac:dyDescent="0.25">
      <c r="A1676" s="70" t="str">
        <f>extraction!$C$41</f>
        <v>250129S07_Mx_Batch_32_Tube_07</v>
      </c>
      <c r="B1676" s="70" t="str">
        <f>extraction!$D$41</f>
        <v>250129S07_Mx</v>
      </c>
      <c r="C1676" t="s">
        <v>740</v>
      </c>
      <c r="D1676" s="70" t="s">
        <v>88</v>
      </c>
      <c r="E1676" s="70" t="s">
        <v>78</v>
      </c>
      <c r="F1676" s="70" t="str">
        <f t="shared" si="45"/>
        <v>250129S07_Mx_area_1_Leu</v>
      </c>
      <c r="G1676" s="146" t="s">
        <v>899</v>
      </c>
      <c r="H1676" s="70">
        <v>1</v>
      </c>
      <c r="I1676" s="125" t="s">
        <v>73</v>
      </c>
      <c r="K1676" s="70" t="s">
        <v>736</v>
      </c>
      <c r="R1676" t="s">
        <v>849</v>
      </c>
      <c r="S1676" t="s">
        <v>71</v>
      </c>
    </row>
    <row r="1677" spans="1:19" x14ac:dyDescent="0.25">
      <c r="A1677" s="70" t="str">
        <f>extraction!$C$41</f>
        <v>250129S07_Mx_Batch_32_Tube_07</v>
      </c>
      <c r="B1677" s="70" t="str">
        <f>extraction!$D$41</f>
        <v>250129S07_Mx</v>
      </c>
      <c r="C1677" t="s">
        <v>741</v>
      </c>
      <c r="D1677" s="70" t="s">
        <v>89</v>
      </c>
      <c r="E1677" s="70" t="s">
        <v>78</v>
      </c>
      <c r="F1677" s="70" t="str">
        <f t="shared" si="45"/>
        <v>250129S07_Mx_area_1_Lys</v>
      </c>
      <c r="G1677" s="146" t="s">
        <v>899</v>
      </c>
      <c r="H1677" s="70">
        <v>1</v>
      </c>
      <c r="I1677" s="125" t="s">
        <v>73</v>
      </c>
      <c r="K1677" s="70" t="s">
        <v>736</v>
      </c>
      <c r="R1677" t="s">
        <v>849</v>
      </c>
      <c r="S1677" t="s">
        <v>71</v>
      </c>
    </row>
    <row r="1678" spans="1:19" x14ac:dyDescent="0.25">
      <c r="A1678" s="70" t="str">
        <f>extraction!$C$41</f>
        <v>250129S07_Mx_Batch_32_Tube_07</v>
      </c>
      <c r="B1678" s="70" t="str">
        <f>extraction!$D$41</f>
        <v>250129S07_Mx</v>
      </c>
      <c r="C1678" t="s">
        <v>742</v>
      </c>
      <c r="D1678" s="70" t="s">
        <v>852</v>
      </c>
      <c r="E1678" s="70" t="s">
        <v>78</v>
      </c>
      <c r="F1678" s="70" t="str">
        <f t="shared" si="45"/>
        <v>250129S07_Mx_area_1_NLeu</v>
      </c>
      <c r="G1678" s="146" t="s">
        <v>899</v>
      </c>
      <c r="H1678" s="70">
        <v>1</v>
      </c>
      <c r="I1678" s="125" t="s">
        <v>73</v>
      </c>
      <c r="K1678" s="70" t="s">
        <v>736</v>
      </c>
      <c r="R1678" t="s">
        <v>849</v>
      </c>
      <c r="S1678" t="s">
        <v>71</v>
      </c>
    </row>
    <row r="1679" spans="1:19" x14ac:dyDescent="0.25">
      <c r="A1679" s="70" t="str">
        <f>extraction!$C$41</f>
        <v>250129S07_Mx_Batch_32_Tube_07</v>
      </c>
      <c r="B1679" s="70" t="str">
        <f>extraction!$D$41</f>
        <v>250129S07_Mx</v>
      </c>
      <c r="C1679" t="s">
        <v>743</v>
      </c>
      <c r="D1679" s="70" t="s">
        <v>90</v>
      </c>
      <c r="E1679" s="70" t="s">
        <v>78</v>
      </c>
      <c r="F1679" s="70" t="str">
        <f t="shared" si="45"/>
        <v>250129S07_Mx_area_1_Phe</v>
      </c>
      <c r="G1679" s="146" t="s">
        <v>899</v>
      </c>
      <c r="H1679" s="70">
        <v>1</v>
      </c>
      <c r="I1679" s="125" t="s">
        <v>73</v>
      </c>
      <c r="K1679" s="70" t="s">
        <v>736</v>
      </c>
      <c r="R1679" t="s">
        <v>849</v>
      </c>
      <c r="S1679" t="s">
        <v>71</v>
      </c>
    </row>
    <row r="1680" spans="1:19" x14ac:dyDescent="0.25">
      <c r="A1680" s="70" t="str">
        <f>extraction!$C$41</f>
        <v>250129S07_Mx_Batch_32_Tube_07</v>
      </c>
      <c r="B1680" s="70" t="str">
        <f>extraction!$D$41</f>
        <v>250129S07_Mx</v>
      </c>
      <c r="C1680" t="s">
        <v>744</v>
      </c>
      <c r="D1680" s="70" t="s">
        <v>91</v>
      </c>
      <c r="E1680" s="70" t="s">
        <v>78</v>
      </c>
      <c r="F1680" s="70" t="str">
        <f t="shared" si="45"/>
        <v>250129S07_Mx_area_1_Pro</v>
      </c>
      <c r="G1680" s="146" t="s">
        <v>899</v>
      </c>
      <c r="H1680" s="70">
        <v>1</v>
      </c>
      <c r="I1680" s="125" t="s">
        <v>73</v>
      </c>
      <c r="K1680" s="70" t="s">
        <v>736</v>
      </c>
      <c r="R1680" t="s">
        <v>849</v>
      </c>
      <c r="S1680" t="s">
        <v>71</v>
      </c>
    </row>
    <row r="1681" spans="1:19" x14ac:dyDescent="0.25">
      <c r="A1681" s="70" t="str">
        <f>extraction!$C$41</f>
        <v>250129S07_Mx_Batch_32_Tube_07</v>
      </c>
      <c r="B1681" s="70" t="str">
        <f>extraction!$D$41</f>
        <v>250129S07_Mx</v>
      </c>
      <c r="C1681" t="s">
        <v>745</v>
      </c>
      <c r="D1681" s="70" t="s">
        <v>92</v>
      </c>
      <c r="E1681" s="70" t="s">
        <v>78</v>
      </c>
      <c r="F1681" s="70" t="str">
        <f t="shared" si="45"/>
        <v>250129S07_Mx_area_1_Ser</v>
      </c>
      <c r="G1681" s="146" t="s">
        <v>899</v>
      </c>
      <c r="H1681" s="70">
        <v>1</v>
      </c>
      <c r="I1681" s="125" t="s">
        <v>73</v>
      </c>
      <c r="K1681" s="70" t="s">
        <v>736</v>
      </c>
      <c r="R1681" t="s">
        <v>849</v>
      </c>
      <c r="S1681" t="s">
        <v>71</v>
      </c>
    </row>
    <row r="1682" spans="1:19" x14ac:dyDescent="0.25">
      <c r="A1682" s="70" t="str">
        <f>extraction!$C$41</f>
        <v>250129S07_Mx_Batch_32_Tube_07</v>
      </c>
      <c r="B1682" s="70" t="str">
        <f>extraction!$D$41</f>
        <v>250129S07_Mx</v>
      </c>
      <c r="C1682" t="s">
        <v>746</v>
      </c>
      <c r="D1682" s="70" t="s">
        <v>93</v>
      </c>
      <c r="E1682" s="70" t="s">
        <v>78</v>
      </c>
      <c r="F1682" s="70" t="str">
        <f t="shared" si="45"/>
        <v>250129S07_Mx_area_1_Thr</v>
      </c>
      <c r="G1682" s="146" t="s">
        <v>899</v>
      </c>
      <c r="H1682" s="70">
        <v>1</v>
      </c>
      <c r="I1682" s="125" t="s">
        <v>73</v>
      </c>
      <c r="K1682" s="70" t="s">
        <v>736</v>
      </c>
      <c r="R1682" t="s">
        <v>849</v>
      </c>
      <c r="S1682" t="s">
        <v>71</v>
      </c>
    </row>
    <row r="1683" spans="1:19" x14ac:dyDescent="0.25">
      <c r="A1683" s="70" t="str">
        <f>extraction!$C$41</f>
        <v>250129S07_Mx_Batch_32_Tube_07</v>
      </c>
      <c r="B1683" s="70" t="str">
        <f>extraction!$D$41</f>
        <v>250129S07_Mx</v>
      </c>
      <c r="C1683" t="s">
        <v>747</v>
      </c>
      <c r="D1683" s="70" t="s">
        <v>94</v>
      </c>
      <c r="E1683" s="70" t="s">
        <v>78</v>
      </c>
      <c r="F1683" s="70" t="str">
        <f t="shared" si="45"/>
        <v>250129S07_Mx_area_1_Tyr</v>
      </c>
      <c r="G1683" s="146" t="s">
        <v>899</v>
      </c>
      <c r="H1683" s="70">
        <v>1</v>
      </c>
      <c r="I1683" s="125" t="s">
        <v>73</v>
      </c>
      <c r="K1683" s="70" t="s">
        <v>736</v>
      </c>
      <c r="R1683" t="s">
        <v>849</v>
      </c>
      <c r="S1683" t="s">
        <v>71</v>
      </c>
    </row>
    <row r="1684" spans="1:19" x14ac:dyDescent="0.25">
      <c r="A1684" s="70" t="str">
        <f>extraction!$C$41</f>
        <v>250129S07_Mx_Batch_32_Tube_07</v>
      </c>
      <c r="B1684" s="70" t="str">
        <f>extraction!$D$41</f>
        <v>250129S07_Mx</v>
      </c>
      <c r="C1684" t="s">
        <v>774</v>
      </c>
      <c r="D1684" s="70" t="s">
        <v>95</v>
      </c>
      <c r="E1684" s="70" t="s">
        <v>78</v>
      </c>
      <c r="F1684" s="70" t="str">
        <f t="shared" si="45"/>
        <v>250129S07_Mx_area_1_Val</v>
      </c>
      <c r="G1684" s="146" t="s">
        <v>899</v>
      </c>
      <c r="H1684" s="70">
        <v>1</v>
      </c>
      <c r="I1684" s="125" t="s">
        <v>73</v>
      </c>
      <c r="K1684" s="70" t="s">
        <v>736</v>
      </c>
      <c r="R1684" t="s">
        <v>849</v>
      </c>
      <c r="S1684" t="s">
        <v>71</v>
      </c>
    </row>
    <row r="1686" spans="1:19" x14ac:dyDescent="0.25">
      <c r="A1686" s="70" t="str">
        <f>extraction!$C$41</f>
        <v>250129S07_Mx_Batch_32_Tube_07</v>
      </c>
      <c r="B1686" s="70" t="str">
        <f>extraction!$D$41</f>
        <v>250129S07_Mx</v>
      </c>
      <c r="C1686" t="s">
        <v>734</v>
      </c>
      <c r="D1686" s="70" t="s">
        <v>84</v>
      </c>
      <c r="E1686" s="70" t="s">
        <v>77</v>
      </c>
      <c r="F1686" s="70" t="str">
        <f t="shared" ref="F1686:F1713" si="46">B1686&amp;"_"&amp;LEFT(E1686,4)&amp;"_"&amp;H1686&amp;"_"&amp;D1686</f>
        <v>250129S07_Mx_d15N_2_Ala</v>
      </c>
      <c r="G1686" s="148" t="s">
        <v>863</v>
      </c>
      <c r="H1686" s="70">
        <v>2</v>
      </c>
      <c r="I1686" s="125" t="s">
        <v>73</v>
      </c>
      <c r="J1686" s="70" t="s">
        <v>76</v>
      </c>
      <c r="K1686" s="70" t="s">
        <v>736</v>
      </c>
      <c r="R1686" t="s">
        <v>849</v>
      </c>
      <c r="S1686" t="s">
        <v>71</v>
      </c>
    </row>
    <row r="1687" spans="1:19" x14ac:dyDescent="0.25">
      <c r="A1687" s="70" t="str">
        <f>extraction!$C$41</f>
        <v>250129S07_Mx_Batch_32_Tube_07</v>
      </c>
      <c r="B1687" s="70" t="str">
        <f>extraction!$D$41</f>
        <v>250129S07_Mx</v>
      </c>
      <c r="C1687" t="s">
        <v>738</v>
      </c>
      <c r="D1687" s="70" t="s">
        <v>85</v>
      </c>
      <c r="E1687" s="70" t="s">
        <v>77</v>
      </c>
      <c r="F1687" s="70" t="str">
        <f t="shared" si="46"/>
        <v>250129S07_Mx_d15N_2_Asp</v>
      </c>
      <c r="G1687" s="148" t="s">
        <v>863</v>
      </c>
      <c r="H1687" s="70">
        <v>2</v>
      </c>
      <c r="I1687" s="125" t="s">
        <v>73</v>
      </c>
      <c r="J1687" s="70" t="s">
        <v>76</v>
      </c>
      <c r="K1687" s="70" t="s">
        <v>736</v>
      </c>
      <c r="R1687" t="s">
        <v>849</v>
      </c>
      <c r="S1687" t="s">
        <v>71</v>
      </c>
    </row>
    <row r="1688" spans="1:19" x14ac:dyDescent="0.25">
      <c r="A1688" s="70" t="str">
        <f>extraction!$C$41</f>
        <v>250129S07_Mx_Batch_32_Tube_07</v>
      </c>
      <c r="B1688" s="70" t="str">
        <f>extraction!$D$41</f>
        <v>250129S07_Mx</v>
      </c>
      <c r="C1688" t="s">
        <v>851</v>
      </c>
      <c r="D1688" s="70" t="s">
        <v>86</v>
      </c>
      <c r="E1688" s="70" t="s">
        <v>77</v>
      </c>
      <c r="F1688" s="70" t="str">
        <f t="shared" si="46"/>
        <v>250129S07_Mx_d15N_2_Glu</v>
      </c>
      <c r="G1688" s="148" t="s">
        <v>863</v>
      </c>
      <c r="H1688" s="70">
        <v>2</v>
      </c>
      <c r="I1688" s="125" t="s">
        <v>73</v>
      </c>
      <c r="J1688" s="70" t="s">
        <v>76</v>
      </c>
      <c r="K1688" s="70" t="s">
        <v>736</v>
      </c>
      <c r="R1688" t="s">
        <v>849</v>
      </c>
      <c r="S1688" t="s">
        <v>71</v>
      </c>
    </row>
    <row r="1689" spans="1:19" x14ac:dyDescent="0.25">
      <c r="A1689" s="70" t="str">
        <f>extraction!$C$41</f>
        <v>250129S07_Mx_Batch_32_Tube_07</v>
      </c>
      <c r="B1689" s="70" t="str">
        <f>extraction!$D$41</f>
        <v>250129S07_Mx</v>
      </c>
      <c r="C1689" s="127" t="s">
        <v>155</v>
      </c>
      <c r="D1689" s="70" t="s">
        <v>87</v>
      </c>
      <c r="E1689" s="70" t="s">
        <v>77</v>
      </c>
      <c r="F1689" s="70" t="str">
        <f t="shared" si="46"/>
        <v>250129S07_Mx_d15N_2_Gly</v>
      </c>
      <c r="G1689" s="148" t="s">
        <v>863</v>
      </c>
      <c r="H1689" s="70">
        <v>2</v>
      </c>
      <c r="I1689" s="125" t="s">
        <v>73</v>
      </c>
      <c r="J1689" s="70" t="s">
        <v>76</v>
      </c>
      <c r="K1689" s="70" t="s">
        <v>736</v>
      </c>
      <c r="R1689" t="s">
        <v>849</v>
      </c>
      <c r="S1689" t="s">
        <v>71</v>
      </c>
    </row>
    <row r="1690" spans="1:19" x14ac:dyDescent="0.25">
      <c r="A1690" s="70" t="str">
        <f>extraction!$C$41</f>
        <v>250129S07_Mx_Batch_32_Tube_07</v>
      </c>
      <c r="B1690" s="70" t="str">
        <f>extraction!$D$41</f>
        <v>250129S07_Mx</v>
      </c>
      <c r="C1690" t="s">
        <v>739</v>
      </c>
      <c r="D1690" s="70" t="s">
        <v>850</v>
      </c>
      <c r="E1690" s="70" t="s">
        <v>77</v>
      </c>
      <c r="F1690" s="70" t="str">
        <f t="shared" si="46"/>
        <v>250129S07_Mx_d15N_2_Ile</v>
      </c>
      <c r="G1690" s="148" t="s">
        <v>863</v>
      </c>
      <c r="H1690" s="70">
        <v>2</v>
      </c>
      <c r="I1690" s="125" t="s">
        <v>73</v>
      </c>
      <c r="J1690" s="70" t="s">
        <v>76</v>
      </c>
      <c r="K1690" s="70" t="s">
        <v>736</v>
      </c>
      <c r="R1690" t="s">
        <v>849</v>
      </c>
      <c r="S1690" t="s">
        <v>71</v>
      </c>
    </row>
    <row r="1691" spans="1:19" x14ac:dyDescent="0.25">
      <c r="A1691" s="70" t="str">
        <f>extraction!$C$41</f>
        <v>250129S07_Mx_Batch_32_Tube_07</v>
      </c>
      <c r="B1691" s="70" t="str">
        <f>extraction!$D$41</f>
        <v>250129S07_Mx</v>
      </c>
      <c r="C1691" t="s">
        <v>740</v>
      </c>
      <c r="D1691" s="70" t="s">
        <v>88</v>
      </c>
      <c r="E1691" s="70" t="s">
        <v>77</v>
      </c>
      <c r="F1691" s="70" t="str">
        <f t="shared" si="46"/>
        <v>250129S07_Mx_d15N_2_Leu</v>
      </c>
      <c r="G1691" s="148" t="s">
        <v>863</v>
      </c>
      <c r="H1691" s="70">
        <v>2</v>
      </c>
      <c r="I1691" s="125" t="s">
        <v>73</v>
      </c>
      <c r="J1691" s="70" t="s">
        <v>76</v>
      </c>
      <c r="K1691" s="70" t="s">
        <v>736</v>
      </c>
      <c r="R1691" t="s">
        <v>849</v>
      </c>
      <c r="S1691" t="s">
        <v>71</v>
      </c>
    </row>
    <row r="1692" spans="1:19" x14ac:dyDescent="0.25">
      <c r="A1692" s="70" t="str">
        <f>extraction!$C$41</f>
        <v>250129S07_Mx_Batch_32_Tube_07</v>
      </c>
      <c r="B1692" s="70" t="str">
        <f>extraction!$D$41</f>
        <v>250129S07_Mx</v>
      </c>
      <c r="C1692" t="s">
        <v>741</v>
      </c>
      <c r="D1692" s="70" t="s">
        <v>89</v>
      </c>
      <c r="E1692" s="70" t="s">
        <v>77</v>
      </c>
      <c r="F1692" s="70" t="str">
        <f t="shared" si="46"/>
        <v>250129S07_Mx_d15N_2_Lys</v>
      </c>
      <c r="G1692" s="148" t="s">
        <v>863</v>
      </c>
      <c r="H1692" s="70">
        <v>2</v>
      </c>
      <c r="I1692" s="125" t="s">
        <v>73</v>
      </c>
      <c r="J1692" s="70" t="s">
        <v>76</v>
      </c>
      <c r="K1692" s="70" t="s">
        <v>736</v>
      </c>
      <c r="R1692" t="s">
        <v>849</v>
      </c>
      <c r="S1692" t="s">
        <v>71</v>
      </c>
    </row>
    <row r="1693" spans="1:19" x14ac:dyDescent="0.25">
      <c r="A1693" s="70" t="str">
        <f>extraction!$C$41</f>
        <v>250129S07_Mx_Batch_32_Tube_07</v>
      </c>
      <c r="B1693" s="70" t="str">
        <f>extraction!$D$41</f>
        <v>250129S07_Mx</v>
      </c>
      <c r="C1693" t="s">
        <v>742</v>
      </c>
      <c r="D1693" s="70" t="s">
        <v>852</v>
      </c>
      <c r="E1693" s="70" t="s">
        <v>77</v>
      </c>
      <c r="F1693" s="70" t="str">
        <f t="shared" si="46"/>
        <v>250129S07_Mx_d15N_2_NLeu</v>
      </c>
      <c r="G1693" s="148" t="s">
        <v>863</v>
      </c>
      <c r="H1693" s="70">
        <v>2</v>
      </c>
      <c r="I1693" s="125" t="s">
        <v>73</v>
      </c>
      <c r="J1693" s="70" t="s">
        <v>76</v>
      </c>
      <c r="K1693" s="70" t="s">
        <v>736</v>
      </c>
      <c r="R1693" t="s">
        <v>849</v>
      </c>
      <c r="S1693" t="s">
        <v>71</v>
      </c>
    </row>
    <row r="1694" spans="1:19" x14ac:dyDescent="0.25">
      <c r="A1694" s="70" t="str">
        <f>extraction!$C$41</f>
        <v>250129S07_Mx_Batch_32_Tube_07</v>
      </c>
      <c r="B1694" s="70" t="str">
        <f>extraction!$D$41</f>
        <v>250129S07_Mx</v>
      </c>
      <c r="C1694" t="s">
        <v>743</v>
      </c>
      <c r="D1694" s="70" t="s">
        <v>90</v>
      </c>
      <c r="E1694" s="70" t="s">
        <v>77</v>
      </c>
      <c r="F1694" s="70" t="str">
        <f t="shared" si="46"/>
        <v>250129S07_Mx_d15N_2_Phe</v>
      </c>
      <c r="G1694" s="148" t="s">
        <v>863</v>
      </c>
      <c r="H1694" s="70">
        <v>2</v>
      </c>
      <c r="I1694" s="125" t="s">
        <v>73</v>
      </c>
      <c r="J1694" s="70" t="s">
        <v>76</v>
      </c>
      <c r="K1694" s="70" t="s">
        <v>736</v>
      </c>
      <c r="R1694" t="s">
        <v>849</v>
      </c>
      <c r="S1694" t="s">
        <v>71</v>
      </c>
    </row>
    <row r="1695" spans="1:19" x14ac:dyDescent="0.25">
      <c r="A1695" s="70" t="str">
        <f>extraction!$C$41</f>
        <v>250129S07_Mx_Batch_32_Tube_07</v>
      </c>
      <c r="B1695" s="70" t="str">
        <f>extraction!$D$41</f>
        <v>250129S07_Mx</v>
      </c>
      <c r="C1695" t="s">
        <v>744</v>
      </c>
      <c r="D1695" s="70" t="s">
        <v>91</v>
      </c>
      <c r="E1695" s="70" t="s">
        <v>77</v>
      </c>
      <c r="F1695" s="70" t="str">
        <f t="shared" si="46"/>
        <v>250129S07_Mx_d15N_2_Pro</v>
      </c>
      <c r="G1695" s="148" t="s">
        <v>863</v>
      </c>
      <c r="H1695" s="70">
        <v>2</v>
      </c>
      <c r="I1695" s="125" t="s">
        <v>73</v>
      </c>
      <c r="J1695" s="70" t="s">
        <v>76</v>
      </c>
      <c r="K1695" s="70" t="s">
        <v>736</v>
      </c>
      <c r="R1695" t="s">
        <v>849</v>
      </c>
      <c r="S1695" t="s">
        <v>71</v>
      </c>
    </row>
    <row r="1696" spans="1:19" x14ac:dyDescent="0.25">
      <c r="A1696" s="70" t="str">
        <f>extraction!$C$41</f>
        <v>250129S07_Mx_Batch_32_Tube_07</v>
      </c>
      <c r="B1696" s="70" t="str">
        <f>extraction!$D$41</f>
        <v>250129S07_Mx</v>
      </c>
      <c r="C1696" t="s">
        <v>745</v>
      </c>
      <c r="D1696" s="70" t="s">
        <v>92</v>
      </c>
      <c r="E1696" s="70" t="s">
        <v>77</v>
      </c>
      <c r="F1696" s="70" t="str">
        <f t="shared" si="46"/>
        <v>250129S07_Mx_d15N_2_Ser</v>
      </c>
      <c r="G1696" s="148" t="s">
        <v>863</v>
      </c>
      <c r="H1696" s="70">
        <v>2</v>
      </c>
      <c r="I1696" s="125" t="s">
        <v>73</v>
      </c>
      <c r="J1696" s="70" t="s">
        <v>76</v>
      </c>
      <c r="K1696" s="70" t="s">
        <v>736</v>
      </c>
      <c r="R1696" t="s">
        <v>849</v>
      </c>
      <c r="S1696" t="s">
        <v>71</v>
      </c>
    </row>
    <row r="1697" spans="1:19" x14ac:dyDescent="0.25">
      <c r="A1697" s="70" t="str">
        <f>extraction!$C$41</f>
        <v>250129S07_Mx_Batch_32_Tube_07</v>
      </c>
      <c r="B1697" s="70" t="str">
        <f>extraction!$D$41</f>
        <v>250129S07_Mx</v>
      </c>
      <c r="C1697" t="s">
        <v>746</v>
      </c>
      <c r="D1697" s="70" t="s">
        <v>93</v>
      </c>
      <c r="E1697" s="70" t="s">
        <v>77</v>
      </c>
      <c r="F1697" s="70" t="str">
        <f t="shared" si="46"/>
        <v>250129S07_Mx_d15N_2_Thr</v>
      </c>
      <c r="G1697" s="148" t="s">
        <v>863</v>
      </c>
      <c r="H1697" s="70">
        <v>2</v>
      </c>
      <c r="I1697" s="125" t="s">
        <v>73</v>
      </c>
      <c r="J1697" s="70" t="s">
        <v>76</v>
      </c>
      <c r="K1697" s="70" t="s">
        <v>736</v>
      </c>
      <c r="R1697" t="s">
        <v>849</v>
      </c>
      <c r="S1697" t="s">
        <v>71</v>
      </c>
    </row>
    <row r="1698" spans="1:19" x14ac:dyDescent="0.25">
      <c r="A1698" s="70" t="str">
        <f>extraction!$C$41</f>
        <v>250129S07_Mx_Batch_32_Tube_07</v>
      </c>
      <c r="B1698" s="70" t="str">
        <f>extraction!$D$41</f>
        <v>250129S07_Mx</v>
      </c>
      <c r="C1698" t="s">
        <v>747</v>
      </c>
      <c r="D1698" s="70" t="s">
        <v>94</v>
      </c>
      <c r="E1698" s="70" t="s">
        <v>77</v>
      </c>
      <c r="F1698" s="70" t="str">
        <f t="shared" si="46"/>
        <v>250129S07_Mx_d15N_2_Tyr</v>
      </c>
      <c r="G1698" s="148" t="s">
        <v>863</v>
      </c>
      <c r="H1698" s="70">
        <v>2</v>
      </c>
      <c r="I1698" s="125" t="s">
        <v>73</v>
      </c>
      <c r="J1698" s="70" t="s">
        <v>76</v>
      </c>
      <c r="K1698" s="70" t="s">
        <v>736</v>
      </c>
      <c r="R1698" t="s">
        <v>849</v>
      </c>
      <c r="S1698" t="s">
        <v>71</v>
      </c>
    </row>
    <row r="1699" spans="1:19" x14ac:dyDescent="0.25">
      <c r="A1699" s="70" t="str">
        <f>extraction!$C$41</f>
        <v>250129S07_Mx_Batch_32_Tube_07</v>
      </c>
      <c r="B1699" s="70" t="str">
        <f>extraction!$D$41</f>
        <v>250129S07_Mx</v>
      </c>
      <c r="C1699" t="s">
        <v>774</v>
      </c>
      <c r="D1699" s="70" t="s">
        <v>95</v>
      </c>
      <c r="E1699" s="70" t="s">
        <v>77</v>
      </c>
      <c r="F1699" s="70" t="str">
        <f t="shared" si="46"/>
        <v>250129S07_Mx_d15N_2_Val</v>
      </c>
      <c r="G1699" s="148" t="s">
        <v>863</v>
      </c>
      <c r="H1699" s="70">
        <v>2</v>
      </c>
      <c r="I1699" s="125" t="s">
        <v>73</v>
      </c>
      <c r="J1699" s="70" t="s">
        <v>76</v>
      </c>
      <c r="K1699" s="70" t="s">
        <v>736</v>
      </c>
      <c r="R1699" t="s">
        <v>849</v>
      </c>
      <c r="S1699" t="s">
        <v>71</v>
      </c>
    </row>
    <row r="1700" spans="1:19" x14ac:dyDescent="0.25">
      <c r="A1700" s="70" t="str">
        <f>extraction!$C$41</f>
        <v>250129S07_Mx_Batch_32_Tube_07</v>
      </c>
      <c r="B1700" s="70" t="str">
        <f>extraction!$D$41</f>
        <v>250129S07_Mx</v>
      </c>
      <c r="C1700" t="s">
        <v>734</v>
      </c>
      <c r="D1700" s="70" t="s">
        <v>84</v>
      </c>
      <c r="E1700" s="70" t="s">
        <v>78</v>
      </c>
      <c r="F1700" s="70" t="str">
        <f t="shared" si="46"/>
        <v>250129S07_Mx_area_2_Ala</v>
      </c>
      <c r="G1700" s="148" t="s">
        <v>863</v>
      </c>
      <c r="H1700" s="70">
        <v>2</v>
      </c>
      <c r="I1700" s="125" t="s">
        <v>73</v>
      </c>
      <c r="K1700" s="70" t="s">
        <v>736</v>
      </c>
      <c r="R1700" t="s">
        <v>849</v>
      </c>
      <c r="S1700" t="s">
        <v>71</v>
      </c>
    </row>
    <row r="1701" spans="1:19" x14ac:dyDescent="0.25">
      <c r="A1701" s="70" t="str">
        <f>extraction!$C$41</f>
        <v>250129S07_Mx_Batch_32_Tube_07</v>
      </c>
      <c r="B1701" s="70" t="str">
        <f>extraction!$D$41</f>
        <v>250129S07_Mx</v>
      </c>
      <c r="C1701" t="s">
        <v>738</v>
      </c>
      <c r="D1701" s="70" t="s">
        <v>85</v>
      </c>
      <c r="E1701" s="70" t="s">
        <v>78</v>
      </c>
      <c r="F1701" s="70" t="str">
        <f t="shared" si="46"/>
        <v>250129S07_Mx_area_2_Asp</v>
      </c>
      <c r="G1701" s="148" t="s">
        <v>863</v>
      </c>
      <c r="H1701" s="70">
        <v>2</v>
      </c>
      <c r="I1701" s="125" t="s">
        <v>73</v>
      </c>
      <c r="K1701" s="70" t="s">
        <v>736</v>
      </c>
      <c r="R1701" t="s">
        <v>849</v>
      </c>
      <c r="S1701" t="s">
        <v>71</v>
      </c>
    </row>
    <row r="1702" spans="1:19" x14ac:dyDescent="0.25">
      <c r="A1702" s="70" t="str">
        <f>extraction!$C$41</f>
        <v>250129S07_Mx_Batch_32_Tube_07</v>
      </c>
      <c r="B1702" s="70" t="str">
        <f>extraction!$D$41</f>
        <v>250129S07_Mx</v>
      </c>
      <c r="C1702" t="s">
        <v>851</v>
      </c>
      <c r="D1702" s="70" t="s">
        <v>86</v>
      </c>
      <c r="E1702" s="70" t="s">
        <v>78</v>
      </c>
      <c r="F1702" s="70" t="str">
        <f t="shared" si="46"/>
        <v>250129S07_Mx_area_2_Glu</v>
      </c>
      <c r="G1702" s="148" t="s">
        <v>863</v>
      </c>
      <c r="H1702" s="70">
        <v>2</v>
      </c>
      <c r="I1702" s="125" t="s">
        <v>73</v>
      </c>
      <c r="K1702" s="70" t="s">
        <v>736</v>
      </c>
      <c r="R1702" t="s">
        <v>849</v>
      </c>
      <c r="S1702" t="s">
        <v>71</v>
      </c>
    </row>
    <row r="1703" spans="1:19" x14ac:dyDescent="0.25">
      <c r="A1703" s="70" t="str">
        <f>extraction!$C$41</f>
        <v>250129S07_Mx_Batch_32_Tube_07</v>
      </c>
      <c r="B1703" s="70" t="str">
        <f>extraction!$D$41</f>
        <v>250129S07_Mx</v>
      </c>
      <c r="C1703" s="127" t="s">
        <v>155</v>
      </c>
      <c r="D1703" s="70" t="s">
        <v>87</v>
      </c>
      <c r="E1703" s="70" t="s">
        <v>78</v>
      </c>
      <c r="F1703" s="70" t="str">
        <f t="shared" si="46"/>
        <v>250129S07_Mx_area_2_Gly</v>
      </c>
      <c r="G1703" s="148" t="s">
        <v>863</v>
      </c>
      <c r="H1703" s="70">
        <v>2</v>
      </c>
      <c r="I1703" s="125" t="s">
        <v>73</v>
      </c>
      <c r="K1703" s="70" t="s">
        <v>736</v>
      </c>
      <c r="R1703" t="s">
        <v>849</v>
      </c>
      <c r="S1703" t="s">
        <v>71</v>
      </c>
    </row>
    <row r="1704" spans="1:19" x14ac:dyDescent="0.25">
      <c r="A1704" s="70" t="str">
        <f>extraction!$C$41</f>
        <v>250129S07_Mx_Batch_32_Tube_07</v>
      </c>
      <c r="B1704" s="70" t="str">
        <f>extraction!$D$41</f>
        <v>250129S07_Mx</v>
      </c>
      <c r="C1704" t="s">
        <v>739</v>
      </c>
      <c r="D1704" s="70" t="s">
        <v>850</v>
      </c>
      <c r="E1704" s="70" t="s">
        <v>78</v>
      </c>
      <c r="F1704" s="70" t="str">
        <f t="shared" si="46"/>
        <v>250129S07_Mx_area_2_Ile</v>
      </c>
      <c r="G1704" s="148" t="s">
        <v>863</v>
      </c>
      <c r="H1704" s="70">
        <v>2</v>
      </c>
      <c r="I1704" s="125" t="s">
        <v>73</v>
      </c>
      <c r="K1704" s="70" t="s">
        <v>736</v>
      </c>
      <c r="R1704" t="s">
        <v>849</v>
      </c>
      <c r="S1704" t="s">
        <v>71</v>
      </c>
    </row>
    <row r="1705" spans="1:19" x14ac:dyDescent="0.25">
      <c r="A1705" s="70" t="str">
        <f>extraction!$C$41</f>
        <v>250129S07_Mx_Batch_32_Tube_07</v>
      </c>
      <c r="B1705" s="70" t="str">
        <f>extraction!$D$41</f>
        <v>250129S07_Mx</v>
      </c>
      <c r="C1705" t="s">
        <v>740</v>
      </c>
      <c r="D1705" s="70" t="s">
        <v>88</v>
      </c>
      <c r="E1705" s="70" t="s">
        <v>78</v>
      </c>
      <c r="F1705" s="70" t="str">
        <f t="shared" si="46"/>
        <v>250129S07_Mx_area_2_Leu</v>
      </c>
      <c r="G1705" s="148" t="s">
        <v>863</v>
      </c>
      <c r="H1705" s="70">
        <v>2</v>
      </c>
      <c r="I1705" s="125" t="s">
        <v>73</v>
      </c>
      <c r="K1705" s="70" t="s">
        <v>736</v>
      </c>
      <c r="R1705" t="s">
        <v>849</v>
      </c>
      <c r="S1705" t="s">
        <v>71</v>
      </c>
    </row>
    <row r="1706" spans="1:19" x14ac:dyDescent="0.25">
      <c r="A1706" s="70" t="str">
        <f>extraction!$C$41</f>
        <v>250129S07_Mx_Batch_32_Tube_07</v>
      </c>
      <c r="B1706" s="70" t="str">
        <f>extraction!$D$41</f>
        <v>250129S07_Mx</v>
      </c>
      <c r="C1706" t="s">
        <v>741</v>
      </c>
      <c r="D1706" s="70" t="s">
        <v>89</v>
      </c>
      <c r="E1706" s="70" t="s">
        <v>78</v>
      </c>
      <c r="F1706" s="70" t="str">
        <f t="shared" si="46"/>
        <v>250129S07_Mx_area_2_Lys</v>
      </c>
      <c r="G1706" s="148" t="s">
        <v>863</v>
      </c>
      <c r="H1706" s="70">
        <v>2</v>
      </c>
      <c r="I1706" s="125" t="s">
        <v>73</v>
      </c>
      <c r="K1706" s="70" t="s">
        <v>736</v>
      </c>
      <c r="R1706" t="s">
        <v>849</v>
      </c>
      <c r="S1706" t="s">
        <v>71</v>
      </c>
    </row>
    <row r="1707" spans="1:19" x14ac:dyDescent="0.25">
      <c r="A1707" s="70" t="str">
        <f>extraction!$C$41</f>
        <v>250129S07_Mx_Batch_32_Tube_07</v>
      </c>
      <c r="B1707" s="70" t="str">
        <f>extraction!$D$41</f>
        <v>250129S07_Mx</v>
      </c>
      <c r="C1707" t="s">
        <v>742</v>
      </c>
      <c r="D1707" s="70" t="s">
        <v>852</v>
      </c>
      <c r="E1707" s="70" t="s">
        <v>78</v>
      </c>
      <c r="F1707" s="70" t="str">
        <f t="shared" si="46"/>
        <v>250129S07_Mx_area_2_NLeu</v>
      </c>
      <c r="G1707" s="148" t="s">
        <v>863</v>
      </c>
      <c r="H1707" s="70">
        <v>2</v>
      </c>
      <c r="I1707" s="125" t="s">
        <v>73</v>
      </c>
      <c r="K1707" s="70" t="s">
        <v>736</v>
      </c>
      <c r="R1707" t="s">
        <v>849</v>
      </c>
      <c r="S1707" t="s">
        <v>71</v>
      </c>
    </row>
    <row r="1708" spans="1:19" x14ac:dyDescent="0.25">
      <c r="A1708" s="70" t="str">
        <f>extraction!$C$41</f>
        <v>250129S07_Mx_Batch_32_Tube_07</v>
      </c>
      <c r="B1708" s="70" t="str">
        <f>extraction!$D$41</f>
        <v>250129S07_Mx</v>
      </c>
      <c r="C1708" t="s">
        <v>743</v>
      </c>
      <c r="D1708" s="70" t="s">
        <v>90</v>
      </c>
      <c r="E1708" s="70" t="s">
        <v>78</v>
      </c>
      <c r="F1708" s="70" t="str">
        <f t="shared" si="46"/>
        <v>250129S07_Mx_area_2_Phe</v>
      </c>
      <c r="G1708" s="148" t="s">
        <v>863</v>
      </c>
      <c r="H1708" s="70">
        <v>2</v>
      </c>
      <c r="I1708" s="125" t="s">
        <v>73</v>
      </c>
      <c r="K1708" s="70" t="s">
        <v>736</v>
      </c>
      <c r="R1708" t="s">
        <v>849</v>
      </c>
      <c r="S1708" t="s">
        <v>71</v>
      </c>
    </row>
    <row r="1709" spans="1:19" x14ac:dyDescent="0.25">
      <c r="A1709" s="70" t="str">
        <f>extraction!$C$41</f>
        <v>250129S07_Mx_Batch_32_Tube_07</v>
      </c>
      <c r="B1709" s="70" t="str">
        <f>extraction!$D$41</f>
        <v>250129S07_Mx</v>
      </c>
      <c r="C1709" t="s">
        <v>744</v>
      </c>
      <c r="D1709" s="70" t="s">
        <v>91</v>
      </c>
      <c r="E1709" s="70" t="s">
        <v>78</v>
      </c>
      <c r="F1709" s="70" t="str">
        <f t="shared" si="46"/>
        <v>250129S07_Mx_area_2_Pro</v>
      </c>
      <c r="G1709" s="148" t="s">
        <v>863</v>
      </c>
      <c r="H1709" s="70">
        <v>2</v>
      </c>
      <c r="I1709" s="125" t="s">
        <v>73</v>
      </c>
      <c r="K1709" s="70" t="s">
        <v>736</v>
      </c>
      <c r="R1709" t="s">
        <v>849</v>
      </c>
      <c r="S1709" t="s">
        <v>71</v>
      </c>
    </row>
    <row r="1710" spans="1:19" x14ac:dyDescent="0.25">
      <c r="A1710" s="70" t="str">
        <f>extraction!$C$41</f>
        <v>250129S07_Mx_Batch_32_Tube_07</v>
      </c>
      <c r="B1710" s="70" t="str">
        <f>extraction!$D$41</f>
        <v>250129S07_Mx</v>
      </c>
      <c r="C1710" t="s">
        <v>745</v>
      </c>
      <c r="D1710" s="70" t="s">
        <v>92</v>
      </c>
      <c r="E1710" s="70" t="s">
        <v>78</v>
      </c>
      <c r="F1710" s="70" t="str">
        <f t="shared" si="46"/>
        <v>250129S07_Mx_area_2_Ser</v>
      </c>
      <c r="G1710" s="148" t="s">
        <v>863</v>
      </c>
      <c r="H1710" s="70">
        <v>2</v>
      </c>
      <c r="I1710" s="125" t="s">
        <v>73</v>
      </c>
      <c r="K1710" s="70" t="s">
        <v>736</v>
      </c>
      <c r="R1710" t="s">
        <v>849</v>
      </c>
      <c r="S1710" t="s">
        <v>71</v>
      </c>
    </row>
    <row r="1711" spans="1:19" x14ac:dyDescent="0.25">
      <c r="A1711" s="70" t="str">
        <f>extraction!$C$41</f>
        <v>250129S07_Mx_Batch_32_Tube_07</v>
      </c>
      <c r="B1711" s="70" t="str">
        <f>extraction!$D$41</f>
        <v>250129S07_Mx</v>
      </c>
      <c r="C1711" t="s">
        <v>746</v>
      </c>
      <c r="D1711" s="70" t="s">
        <v>93</v>
      </c>
      <c r="E1711" s="70" t="s">
        <v>78</v>
      </c>
      <c r="F1711" s="70" t="str">
        <f t="shared" si="46"/>
        <v>250129S07_Mx_area_2_Thr</v>
      </c>
      <c r="G1711" s="148" t="s">
        <v>863</v>
      </c>
      <c r="H1711" s="70">
        <v>2</v>
      </c>
      <c r="I1711" s="125" t="s">
        <v>73</v>
      </c>
      <c r="K1711" s="70" t="s">
        <v>736</v>
      </c>
      <c r="R1711" t="s">
        <v>849</v>
      </c>
      <c r="S1711" t="s">
        <v>71</v>
      </c>
    </row>
    <row r="1712" spans="1:19" x14ac:dyDescent="0.25">
      <c r="A1712" s="70" t="str">
        <f>extraction!$C$41</f>
        <v>250129S07_Mx_Batch_32_Tube_07</v>
      </c>
      <c r="B1712" s="70" t="str">
        <f>extraction!$D$41</f>
        <v>250129S07_Mx</v>
      </c>
      <c r="C1712" t="s">
        <v>747</v>
      </c>
      <c r="D1712" s="70" t="s">
        <v>94</v>
      </c>
      <c r="E1712" s="70" t="s">
        <v>78</v>
      </c>
      <c r="F1712" s="70" t="str">
        <f t="shared" si="46"/>
        <v>250129S07_Mx_area_2_Tyr</v>
      </c>
      <c r="G1712" s="148" t="s">
        <v>863</v>
      </c>
      <c r="H1712" s="70">
        <v>2</v>
      </c>
      <c r="I1712" s="125" t="s">
        <v>73</v>
      </c>
      <c r="K1712" s="70" t="s">
        <v>736</v>
      </c>
      <c r="R1712" t="s">
        <v>849</v>
      </c>
      <c r="S1712" t="s">
        <v>71</v>
      </c>
    </row>
    <row r="1713" spans="1:19" x14ac:dyDescent="0.25">
      <c r="A1713" s="70" t="str">
        <f>extraction!$C$41</f>
        <v>250129S07_Mx_Batch_32_Tube_07</v>
      </c>
      <c r="B1713" s="70" t="str">
        <f>extraction!$D$41</f>
        <v>250129S07_Mx</v>
      </c>
      <c r="C1713" t="s">
        <v>774</v>
      </c>
      <c r="D1713" s="70" t="s">
        <v>95</v>
      </c>
      <c r="E1713" s="70" t="s">
        <v>78</v>
      </c>
      <c r="F1713" s="70" t="str">
        <f t="shared" si="46"/>
        <v>250129S07_Mx_area_2_Val</v>
      </c>
      <c r="G1713" s="148" t="s">
        <v>863</v>
      </c>
      <c r="H1713" s="70">
        <v>2</v>
      </c>
      <c r="I1713" s="125" t="s">
        <v>73</v>
      </c>
      <c r="K1713" s="70" t="s">
        <v>736</v>
      </c>
      <c r="R1713" t="s">
        <v>849</v>
      </c>
      <c r="S1713" t="s">
        <v>71</v>
      </c>
    </row>
    <row r="1715" spans="1:19" x14ac:dyDescent="0.25">
      <c r="A1715" s="70" t="str">
        <f>extraction!$C$42</f>
        <v>250129S08_Mx_Batch_32_Tube_08</v>
      </c>
      <c r="B1715" s="70" t="str">
        <f>extraction!$D$42</f>
        <v>250129S08_Mx</v>
      </c>
      <c r="C1715" t="s">
        <v>734</v>
      </c>
      <c r="D1715" s="70" t="s">
        <v>84</v>
      </c>
      <c r="E1715" s="70" t="s">
        <v>77</v>
      </c>
      <c r="F1715" s="70" t="str">
        <f>B1715&amp;"_"&amp;LEFT(E1715,4)&amp;"_"&amp;H1715&amp;"_"&amp;D1715</f>
        <v>250129S08_Mx_d15N_1_Ala</v>
      </c>
      <c r="G1715" s="146" t="s">
        <v>900</v>
      </c>
      <c r="H1715" s="70">
        <v>1</v>
      </c>
      <c r="I1715" s="147">
        <v>19.24931217</v>
      </c>
      <c r="J1715" s="70" t="s">
        <v>76</v>
      </c>
      <c r="K1715" s="70" t="s">
        <v>736</v>
      </c>
      <c r="R1715" t="s">
        <v>849</v>
      </c>
      <c r="S1715" t="s">
        <v>71</v>
      </c>
    </row>
    <row r="1716" spans="1:19" x14ac:dyDescent="0.25">
      <c r="A1716" s="70" t="str">
        <f>extraction!$C$42</f>
        <v>250129S08_Mx_Batch_32_Tube_08</v>
      </c>
      <c r="B1716" s="70" t="str">
        <f>extraction!$D$42</f>
        <v>250129S08_Mx</v>
      </c>
      <c r="C1716" t="s">
        <v>738</v>
      </c>
      <c r="D1716" s="70" t="s">
        <v>85</v>
      </c>
      <c r="E1716" s="70" t="s">
        <v>77</v>
      </c>
      <c r="F1716" s="70" t="str">
        <f>B1716&amp;"_"&amp;LEFT(E1716,4)&amp;"_"&amp;H1716&amp;"_"&amp;D1716</f>
        <v>250129S08_Mx_d15N_1_Asp</v>
      </c>
      <c r="G1716" s="146" t="s">
        <v>900</v>
      </c>
      <c r="H1716" s="70">
        <v>1</v>
      </c>
      <c r="I1716" s="147">
        <v>15.28664996</v>
      </c>
      <c r="J1716" s="70" t="s">
        <v>76</v>
      </c>
      <c r="K1716" s="70" t="s">
        <v>736</v>
      </c>
      <c r="R1716" t="s">
        <v>849</v>
      </c>
      <c r="S1716" t="s">
        <v>71</v>
      </c>
    </row>
    <row r="1717" spans="1:19" x14ac:dyDescent="0.25">
      <c r="A1717" s="70" t="str">
        <f>extraction!$C$42</f>
        <v>250129S08_Mx_Batch_32_Tube_08</v>
      </c>
      <c r="B1717" s="70" t="str">
        <f>extraction!$D$42</f>
        <v>250129S08_Mx</v>
      </c>
      <c r="C1717" t="s">
        <v>851</v>
      </c>
      <c r="D1717" s="70" t="s">
        <v>86</v>
      </c>
      <c r="E1717" s="70" t="s">
        <v>77</v>
      </c>
      <c r="F1717" s="70" t="str">
        <f t="shared" ref="F1717:F1742" si="47">B1717&amp;"_"&amp;LEFT(E1717,4)&amp;"_"&amp;H1717&amp;"_"&amp;D1717</f>
        <v>250129S08_Mx_d15N_1_Glu</v>
      </c>
      <c r="G1717" s="146" t="s">
        <v>900</v>
      </c>
      <c r="H1717" s="70">
        <v>1</v>
      </c>
      <c r="I1717" s="147">
        <v>19.178296719999999</v>
      </c>
      <c r="J1717" s="70" t="s">
        <v>76</v>
      </c>
      <c r="K1717" s="70" t="s">
        <v>736</v>
      </c>
      <c r="R1717" t="s">
        <v>849</v>
      </c>
      <c r="S1717" t="s">
        <v>71</v>
      </c>
    </row>
    <row r="1718" spans="1:19" x14ac:dyDescent="0.25">
      <c r="A1718" s="70" t="str">
        <f>extraction!$C$42</f>
        <v>250129S08_Mx_Batch_32_Tube_08</v>
      </c>
      <c r="B1718" s="70" t="str">
        <f>extraction!$D$42</f>
        <v>250129S08_Mx</v>
      </c>
      <c r="C1718" s="127" t="s">
        <v>155</v>
      </c>
      <c r="D1718" s="70" t="s">
        <v>87</v>
      </c>
      <c r="E1718" s="70" t="s">
        <v>77</v>
      </c>
      <c r="F1718" s="70" t="str">
        <f t="shared" si="47"/>
        <v>250129S08_Mx_d15N_1_Gly</v>
      </c>
      <c r="G1718" s="146" t="s">
        <v>900</v>
      </c>
      <c r="H1718" s="70">
        <v>1</v>
      </c>
      <c r="I1718" s="147">
        <v>11.36152448</v>
      </c>
      <c r="J1718" s="70" t="s">
        <v>76</v>
      </c>
      <c r="K1718" s="70" t="s">
        <v>736</v>
      </c>
      <c r="R1718" t="s">
        <v>849</v>
      </c>
      <c r="S1718" t="s">
        <v>71</v>
      </c>
    </row>
    <row r="1719" spans="1:19" x14ac:dyDescent="0.25">
      <c r="A1719" s="70" t="str">
        <f>extraction!$C$42</f>
        <v>250129S08_Mx_Batch_32_Tube_08</v>
      </c>
      <c r="B1719" s="70" t="str">
        <f>extraction!$D$42</f>
        <v>250129S08_Mx</v>
      </c>
      <c r="C1719" t="s">
        <v>739</v>
      </c>
      <c r="D1719" s="70" t="s">
        <v>850</v>
      </c>
      <c r="E1719" s="70" t="s">
        <v>77</v>
      </c>
      <c r="F1719" s="70" t="str">
        <f t="shared" si="47"/>
        <v>250129S08_Mx_d15N_1_Ile</v>
      </c>
      <c r="G1719" s="146" t="s">
        <v>900</v>
      </c>
      <c r="H1719" s="70">
        <v>1</v>
      </c>
      <c r="I1719" s="147">
        <v>14.11185148</v>
      </c>
      <c r="J1719" s="70" t="s">
        <v>76</v>
      </c>
      <c r="K1719" s="70" t="s">
        <v>736</v>
      </c>
      <c r="R1719" t="s">
        <v>849</v>
      </c>
      <c r="S1719" t="s">
        <v>71</v>
      </c>
    </row>
    <row r="1720" spans="1:19" x14ac:dyDescent="0.25">
      <c r="A1720" s="70" t="str">
        <f>extraction!$C$42</f>
        <v>250129S08_Mx_Batch_32_Tube_08</v>
      </c>
      <c r="B1720" s="70" t="str">
        <f>extraction!$D$42</f>
        <v>250129S08_Mx</v>
      </c>
      <c r="C1720" t="s">
        <v>740</v>
      </c>
      <c r="D1720" s="70" t="s">
        <v>88</v>
      </c>
      <c r="E1720" s="70" t="s">
        <v>77</v>
      </c>
      <c r="F1720" s="70" t="str">
        <f t="shared" si="47"/>
        <v>250129S08_Mx_d15N_1_Leu</v>
      </c>
      <c r="G1720" s="146" t="s">
        <v>900</v>
      </c>
      <c r="H1720" s="70">
        <v>1</v>
      </c>
      <c r="I1720" s="147">
        <v>14.75504857</v>
      </c>
      <c r="J1720" s="70" t="s">
        <v>76</v>
      </c>
      <c r="K1720" s="70" t="s">
        <v>736</v>
      </c>
      <c r="R1720" t="s">
        <v>849</v>
      </c>
      <c r="S1720" t="s">
        <v>71</v>
      </c>
    </row>
    <row r="1721" spans="1:19" x14ac:dyDescent="0.25">
      <c r="A1721" s="70" t="str">
        <f>extraction!$C$42</f>
        <v>250129S08_Mx_Batch_32_Tube_08</v>
      </c>
      <c r="B1721" s="70" t="str">
        <f>extraction!$D$42</f>
        <v>250129S08_Mx</v>
      </c>
      <c r="C1721" t="s">
        <v>741</v>
      </c>
      <c r="D1721" s="70" t="s">
        <v>89</v>
      </c>
      <c r="E1721" s="70" t="s">
        <v>77</v>
      </c>
      <c r="F1721" s="70" t="str">
        <f t="shared" si="47"/>
        <v>250129S08_Mx_d15N_1_Lys</v>
      </c>
      <c r="G1721" s="146" t="s">
        <v>900</v>
      </c>
      <c r="H1721" s="70">
        <v>1</v>
      </c>
      <c r="I1721" s="147">
        <v>7.9294491359999997</v>
      </c>
      <c r="J1721" s="70" t="s">
        <v>76</v>
      </c>
      <c r="K1721" s="70" t="s">
        <v>736</v>
      </c>
      <c r="R1721" t="s">
        <v>849</v>
      </c>
      <c r="S1721" t="s">
        <v>71</v>
      </c>
    </row>
    <row r="1722" spans="1:19" x14ac:dyDescent="0.25">
      <c r="A1722" s="70" t="str">
        <f>extraction!$C$42</f>
        <v>250129S08_Mx_Batch_32_Tube_08</v>
      </c>
      <c r="B1722" s="70" t="str">
        <f>extraction!$D$42</f>
        <v>250129S08_Mx</v>
      </c>
      <c r="C1722" t="s">
        <v>742</v>
      </c>
      <c r="D1722" s="70" t="s">
        <v>852</v>
      </c>
      <c r="E1722" s="70" t="s">
        <v>77</v>
      </c>
      <c r="F1722" s="70" t="str">
        <f t="shared" si="47"/>
        <v>250129S08_Mx_d15N_1_NLeu</v>
      </c>
      <c r="G1722" s="146" t="s">
        <v>900</v>
      </c>
      <c r="H1722" s="70">
        <v>1</v>
      </c>
      <c r="I1722" s="147">
        <v>-3.0566412779999999</v>
      </c>
      <c r="J1722" s="70" t="s">
        <v>76</v>
      </c>
      <c r="K1722" s="70" t="s">
        <v>736</v>
      </c>
      <c r="R1722" t="s">
        <v>849</v>
      </c>
      <c r="S1722" t="s">
        <v>71</v>
      </c>
    </row>
    <row r="1723" spans="1:19" x14ac:dyDescent="0.25">
      <c r="A1723" s="70" t="str">
        <f>extraction!$C$42</f>
        <v>250129S08_Mx_Batch_32_Tube_08</v>
      </c>
      <c r="B1723" s="70" t="str">
        <f>extraction!$D$42</f>
        <v>250129S08_Mx</v>
      </c>
      <c r="C1723" t="s">
        <v>743</v>
      </c>
      <c r="D1723" s="70" t="s">
        <v>90</v>
      </c>
      <c r="E1723" s="70" t="s">
        <v>77</v>
      </c>
      <c r="F1723" s="70" t="str">
        <f t="shared" si="47"/>
        <v>250129S08_Mx_d15N_1_Phe</v>
      </c>
      <c r="G1723" s="146" t="s">
        <v>900</v>
      </c>
      <c r="H1723" s="70">
        <v>1</v>
      </c>
      <c r="I1723" s="147">
        <v>7.1716128130000003</v>
      </c>
      <c r="J1723" s="70" t="s">
        <v>76</v>
      </c>
      <c r="K1723" s="70" t="s">
        <v>736</v>
      </c>
      <c r="R1723" t="s">
        <v>849</v>
      </c>
      <c r="S1723" t="s">
        <v>71</v>
      </c>
    </row>
    <row r="1724" spans="1:19" x14ac:dyDescent="0.25">
      <c r="A1724" s="70" t="str">
        <f>extraction!$C$42</f>
        <v>250129S08_Mx_Batch_32_Tube_08</v>
      </c>
      <c r="B1724" s="70" t="str">
        <f>extraction!$D$42</f>
        <v>250129S08_Mx</v>
      </c>
      <c r="C1724" t="s">
        <v>744</v>
      </c>
      <c r="D1724" s="70" t="s">
        <v>91</v>
      </c>
      <c r="E1724" s="70" t="s">
        <v>77</v>
      </c>
      <c r="F1724" s="70" t="str">
        <f t="shared" si="47"/>
        <v>250129S08_Mx_d15N_1_Pro</v>
      </c>
      <c r="G1724" s="146" t="s">
        <v>900</v>
      </c>
      <c r="H1724" s="70">
        <v>1</v>
      </c>
      <c r="I1724" s="147">
        <v>16.329562589999998</v>
      </c>
      <c r="J1724" s="70" t="s">
        <v>76</v>
      </c>
      <c r="K1724" s="70" t="s">
        <v>736</v>
      </c>
      <c r="R1724" t="s">
        <v>849</v>
      </c>
      <c r="S1724" t="s">
        <v>71</v>
      </c>
    </row>
    <row r="1725" spans="1:19" x14ac:dyDescent="0.25">
      <c r="A1725" s="70" t="str">
        <f>extraction!$C$42</f>
        <v>250129S08_Mx_Batch_32_Tube_08</v>
      </c>
      <c r="B1725" s="70" t="str">
        <f>extraction!$D$42</f>
        <v>250129S08_Mx</v>
      </c>
      <c r="C1725" t="s">
        <v>745</v>
      </c>
      <c r="D1725" s="70" t="s">
        <v>92</v>
      </c>
      <c r="E1725" s="70" t="s">
        <v>77</v>
      </c>
      <c r="F1725" s="70" t="str">
        <f t="shared" si="47"/>
        <v>250129S08_Mx_d15N_1_Ser</v>
      </c>
      <c r="G1725" s="146" t="s">
        <v>900</v>
      </c>
      <c r="H1725" s="70">
        <v>1</v>
      </c>
      <c r="I1725" s="147">
        <v>9.9513605030000001</v>
      </c>
      <c r="J1725" s="70" t="s">
        <v>76</v>
      </c>
      <c r="K1725" s="70" t="s">
        <v>736</v>
      </c>
      <c r="R1725" t="s">
        <v>849</v>
      </c>
      <c r="S1725" t="s">
        <v>71</v>
      </c>
    </row>
    <row r="1726" spans="1:19" x14ac:dyDescent="0.25">
      <c r="A1726" s="70" t="str">
        <f>extraction!$C$42</f>
        <v>250129S08_Mx_Batch_32_Tube_08</v>
      </c>
      <c r="B1726" s="70" t="str">
        <f>extraction!$D$42</f>
        <v>250129S08_Mx</v>
      </c>
      <c r="C1726" t="s">
        <v>746</v>
      </c>
      <c r="D1726" s="70" t="s">
        <v>93</v>
      </c>
      <c r="E1726" s="70" t="s">
        <v>77</v>
      </c>
      <c r="F1726" s="70" t="str">
        <f t="shared" si="47"/>
        <v>250129S08_Mx_d15N_1_Thr</v>
      </c>
      <c r="G1726" s="146" t="s">
        <v>900</v>
      </c>
      <c r="H1726" s="70">
        <v>1</v>
      </c>
      <c r="I1726" s="147">
        <v>-0.71211685800000002</v>
      </c>
      <c r="J1726" s="70" t="s">
        <v>76</v>
      </c>
      <c r="K1726" s="70" t="s">
        <v>736</v>
      </c>
      <c r="R1726" t="s">
        <v>849</v>
      </c>
      <c r="S1726" t="s">
        <v>71</v>
      </c>
    </row>
    <row r="1727" spans="1:19" x14ac:dyDescent="0.25">
      <c r="A1727" s="70" t="str">
        <f>extraction!$C$42</f>
        <v>250129S08_Mx_Batch_32_Tube_08</v>
      </c>
      <c r="B1727" s="70" t="str">
        <f>extraction!$D$42</f>
        <v>250129S08_Mx</v>
      </c>
      <c r="C1727" t="s">
        <v>747</v>
      </c>
      <c r="D1727" s="70" t="s">
        <v>94</v>
      </c>
      <c r="E1727" s="70" t="s">
        <v>77</v>
      </c>
      <c r="F1727" s="70" t="str">
        <f t="shared" si="47"/>
        <v>250129S08_Mx_d15N_1_Tyr</v>
      </c>
      <c r="G1727" s="146" t="s">
        <v>900</v>
      </c>
      <c r="H1727" s="70">
        <v>1</v>
      </c>
      <c r="I1727" s="147">
        <v>6.8459562409999997</v>
      </c>
      <c r="J1727" s="70" t="s">
        <v>76</v>
      </c>
      <c r="K1727" s="70" t="s">
        <v>736</v>
      </c>
      <c r="R1727" t="s">
        <v>849</v>
      </c>
      <c r="S1727" t="s">
        <v>71</v>
      </c>
    </row>
    <row r="1728" spans="1:19" x14ac:dyDescent="0.25">
      <c r="A1728" s="70" t="str">
        <f>extraction!$C$42</f>
        <v>250129S08_Mx_Batch_32_Tube_08</v>
      </c>
      <c r="B1728" s="70" t="str">
        <f>extraction!$D$42</f>
        <v>250129S08_Mx</v>
      </c>
      <c r="C1728" t="s">
        <v>774</v>
      </c>
      <c r="D1728" s="70" t="s">
        <v>95</v>
      </c>
      <c r="E1728" s="70" t="s">
        <v>77</v>
      </c>
      <c r="F1728" s="70" t="str">
        <f t="shared" si="47"/>
        <v>250129S08_Mx_d15N_1_Val</v>
      </c>
      <c r="G1728" s="146" t="s">
        <v>900</v>
      </c>
      <c r="H1728" s="70">
        <v>1</v>
      </c>
      <c r="I1728" s="147"/>
      <c r="J1728" s="70" t="s">
        <v>76</v>
      </c>
      <c r="K1728" s="70" t="s">
        <v>736</v>
      </c>
      <c r="R1728" t="s">
        <v>849</v>
      </c>
      <c r="S1728" t="s">
        <v>71</v>
      </c>
    </row>
    <row r="1729" spans="1:19" x14ac:dyDescent="0.25">
      <c r="A1729" s="70" t="str">
        <f>extraction!$C$42</f>
        <v>250129S08_Mx_Batch_32_Tube_08</v>
      </c>
      <c r="B1729" s="70" t="str">
        <f>extraction!$D$42</f>
        <v>250129S08_Mx</v>
      </c>
      <c r="C1729" t="s">
        <v>734</v>
      </c>
      <c r="D1729" s="70" t="s">
        <v>84</v>
      </c>
      <c r="E1729" s="70" t="s">
        <v>78</v>
      </c>
      <c r="F1729" s="70" t="str">
        <f t="shared" si="47"/>
        <v>250129S08_Mx_area_1_Ala</v>
      </c>
      <c r="G1729" s="146" t="s">
        <v>900</v>
      </c>
      <c r="H1729" s="70">
        <v>1</v>
      </c>
      <c r="I1729" s="147">
        <v>3.0009999999999999</v>
      </c>
      <c r="K1729" s="70" t="s">
        <v>736</v>
      </c>
      <c r="R1729" t="s">
        <v>849</v>
      </c>
      <c r="S1729" t="s">
        <v>71</v>
      </c>
    </row>
    <row r="1730" spans="1:19" x14ac:dyDescent="0.25">
      <c r="A1730" s="70" t="str">
        <f>extraction!$C$42</f>
        <v>250129S08_Mx_Batch_32_Tube_08</v>
      </c>
      <c r="B1730" s="70" t="str">
        <f>extraction!$D$42</f>
        <v>250129S08_Mx</v>
      </c>
      <c r="C1730" t="s">
        <v>738</v>
      </c>
      <c r="D1730" s="70" t="s">
        <v>85</v>
      </c>
      <c r="E1730" s="70" t="s">
        <v>78</v>
      </c>
      <c r="F1730" s="70" t="str">
        <f t="shared" si="47"/>
        <v>250129S08_Mx_area_1_Asp</v>
      </c>
      <c r="G1730" s="146" t="s">
        <v>900</v>
      </c>
      <c r="H1730" s="70">
        <v>1</v>
      </c>
      <c r="I1730" s="147">
        <v>3.8039999999999998</v>
      </c>
      <c r="K1730" s="70" t="s">
        <v>736</v>
      </c>
      <c r="R1730" t="s">
        <v>849</v>
      </c>
      <c r="S1730" t="s">
        <v>71</v>
      </c>
    </row>
    <row r="1731" spans="1:19" x14ac:dyDescent="0.25">
      <c r="A1731" s="70" t="str">
        <f>extraction!$C$42</f>
        <v>250129S08_Mx_Batch_32_Tube_08</v>
      </c>
      <c r="B1731" s="70" t="str">
        <f>extraction!$D$42</f>
        <v>250129S08_Mx</v>
      </c>
      <c r="C1731" t="s">
        <v>851</v>
      </c>
      <c r="D1731" s="70" t="s">
        <v>86</v>
      </c>
      <c r="E1731" s="70" t="s">
        <v>78</v>
      </c>
      <c r="F1731" s="70" t="str">
        <f t="shared" si="47"/>
        <v>250129S08_Mx_area_1_Glu</v>
      </c>
      <c r="G1731" s="146" t="s">
        <v>900</v>
      </c>
      <c r="H1731" s="70">
        <v>1</v>
      </c>
      <c r="I1731" s="147">
        <v>4.585</v>
      </c>
      <c r="K1731" s="70" t="s">
        <v>736</v>
      </c>
      <c r="R1731" t="s">
        <v>849</v>
      </c>
      <c r="S1731" t="s">
        <v>71</v>
      </c>
    </row>
    <row r="1732" spans="1:19" x14ac:dyDescent="0.25">
      <c r="A1732" s="70" t="str">
        <f>extraction!$C$42</f>
        <v>250129S08_Mx_Batch_32_Tube_08</v>
      </c>
      <c r="B1732" s="70" t="str">
        <f>extraction!$D$42</f>
        <v>250129S08_Mx</v>
      </c>
      <c r="C1732" s="127" t="s">
        <v>155</v>
      </c>
      <c r="D1732" s="70" t="s">
        <v>87</v>
      </c>
      <c r="E1732" s="70" t="s">
        <v>78</v>
      </c>
      <c r="F1732" s="70" t="str">
        <f t="shared" si="47"/>
        <v>250129S08_Mx_area_1_Gly</v>
      </c>
      <c r="G1732" s="146" t="s">
        <v>900</v>
      </c>
      <c r="H1732" s="70">
        <v>1</v>
      </c>
      <c r="I1732" s="147">
        <v>3.42</v>
      </c>
      <c r="K1732" s="70" t="s">
        <v>736</v>
      </c>
      <c r="R1732" t="s">
        <v>849</v>
      </c>
      <c r="S1732" t="s">
        <v>71</v>
      </c>
    </row>
    <row r="1733" spans="1:19" x14ac:dyDescent="0.25">
      <c r="A1733" s="70" t="str">
        <f>extraction!$C$42</f>
        <v>250129S08_Mx_Batch_32_Tube_08</v>
      </c>
      <c r="B1733" s="70" t="str">
        <f>extraction!$D$42</f>
        <v>250129S08_Mx</v>
      </c>
      <c r="C1733" t="s">
        <v>739</v>
      </c>
      <c r="D1733" s="70" t="s">
        <v>850</v>
      </c>
      <c r="E1733" s="70" t="s">
        <v>78</v>
      </c>
      <c r="F1733" s="70" t="str">
        <f t="shared" si="47"/>
        <v>250129S08_Mx_area_1_Ile</v>
      </c>
      <c r="G1733" s="146" t="s">
        <v>900</v>
      </c>
      <c r="H1733" s="70">
        <v>1</v>
      </c>
      <c r="I1733" s="147">
        <v>0.97299999999999998</v>
      </c>
      <c r="K1733" s="70" t="s">
        <v>736</v>
      </c>
      <c r="R1733" t="s">
        <v>849</v>
      </c>
      <c r="S1733" t="s">
        <v>71</v>
      </c>
    </row>
    <row r="1734" spans="1:19" x14ac:dyDescent="0.25">
      <c r="A1734" s="70" t="str">
        <f>extraction!$C$42</f>
        <v>250129S08_Mx_Batch_32_Tube_08</v>
      </c>
      <c r="B1734" s="70" t="str">
        <f>extraction!$D$42</f>
        <v>250129S08_Mx</v>
      </c>
      <c r="C1734" t="s">
        <v>740</v>
      </c>
      <c r="D1734" s="70" t="s">
        <v>88</v>
      </c>
      <c r="E1734" s="70" t="s">
        <v>78</v>
      </c>
      <c r="F1734" s="70" t="str">
        <f t="shared" si="47"/>
        <v>250129S08_Mx_area_1_Leu</v>
      </c>
      <c r="G1734" s="146" t="s">
        <v>900</v>
      </c>
      <c r="H1734" s="70">
        <v>1</v>
      </c>
      <c r="I1734" s="147">
        <v>2.524</v>
      </c>
      <c r="K1734" s="70" t="s">
        <v>736</v>
      </c>
      <c r="R1734" t="s">
        <v>849</v>
      </c>
      <c r="S1734" t="s">
        <v>71</v>
      </c>
    </row>
    <row r="1735" spans="1:19" x14ac:dyDescent="0.25">
      <c r="A1735" s="70" t="str">
        <f>extraction!$C$42</f>
        <v>250129S08_Mx_Batch_32_Tube_08</v>
      </c>
      <c r="B1735" s="70" t="str">
        <f>extraction!$D$42</f>
        <v>250129S08_Mx</v>
      </c>
      <c r="C1735" t="s">
        <v>741</v>
      </c>
      <c r="D1735" s="70" t="s">
        <v>89</v>
      </c>
      <c r="E1735" s="70" t="s">
        <v>78</v>
      </c>
      <c r="F1735" s="70" t="str">
        <f t="shared" si="47"/>
        <v>250129S08_Mx_area_1_Lys</v>
      </c>
      <c r="G1735" s="146" t="s">
        <v>900</v>
      </c>
      <c r="H1735" s="70">
        <v>1</v>
      </c>
      <c r="I1735" s="147">
        <v>3.4529999999999998</v>
      </c>
      <c r="K1735" s="70" t="s">
        <v>736</v>
      </c>
      <c r="R1735" t="s">
        <v>849</v>
      </c>
      <c r="S1735" t="s">
        <v>71</v>
      </c>
    </row>
    <row r="1736" spans="1:19" x14ac:dyDescent="0.25">
      <c r="A1736" s="70" t="str">
        <f>extraction!$C$42</f>
        <v>250129S08_Mx_Batch_32_Tube_08</v>
      </c>
      <c r="B1736" s="70" t="str">
        <f>extraction!$D$42</f>
        <v>250129S08_Mx</v>
      </c>
      <c r="C1736" t="s">
        <v>742</v>
      </c>
      <c r="D1736" s="70" t="s">
        <v>852</v>
      </c>
      <c r="E1736" s="70" t="s">
        <v>78</v>
      </c>
      <c r="F1736" s="70" t="str">
        <f t="shared" si="47"/>
        <v>250129S08_Mx_area_1_NLeu</v>
      </c>
      <c r="G1736" s="146" t="s">
        <v>900</v>
      </c>
      <c r="H1736" s="70">
        <v>1</v>
      </c>
      <c r="I1736" s="147">
        <v>13.678000000000001</v>
      </c>
      <c r="K1736" s="70" t="s">
        <v>736</v>
      </c>
      <c r="R1736" t="s">
        <v>849</v>
      </c>
      <c r="S1736" t="s">
        <v>71</v>
      </c>
    </row>
    <row r="1737" spans="1:19" x14ac:dyDescent="0.25">
      <c r="A1737" s="70" t="str">
        <f>extraction!$C$42</f>
        <v>250129S08_Mx_Batch_32_Tube_08</v>
      </c>
      <c r="B1737" s="70" t="str">
        <f>extraction!$D$42</f>
        <v>250129S08_Mx</v>
      </c>
      <c r="C1737" t="s">
        <v>743</v>
      </c>
      <c r="D1737" s="70" t="s">
        <v>90</v>
      </c>
      <c r="E1737" s="70" t="s">
        <v>78</v>
      </c>
      <c r="F1737" s="70" t="str">
        <f t="shared" si="47"/>
        <v>250129S08_Mx_area_1_Phe</v>
      </c>
      <c r="G1737" s="146" t="s">
        <v>900</v>
      </c>
      <c r="H1737" s="70">
        <v>1</v>
      </c>
      <c r="I1737" s="147">
        <v>0.98899999999999999</v>
      </c>
      <c r="K1737" s="70" t="s">
        <v>736</v>
      </c>
      <c r="R1737" t="s">
        <v>849</v>
      </c>
      <c r="S1737" t="s">
        <v>71</v>
      </c>
    </row>
    <row r="1738" spans="1:19" x14ac:dyDescent="0.25">
      <c r="A1738" s="70" t="str">
        <f>extraction!$C$42</f>
        <v>250129S08_Mx_Batch_32_Tube_08</v>
      </c>
      <c r="B1738" s="70" t="str">
        <f>extraction!$D$42</f>
        <v>250129S08_Mx</v>
      </c>
      <c r="C1738" t="s">
        <v>744</v>
      </c>
      <c r="D1738" s="70" t="s">
        <v>91</v>
      </c>
      <c r="E1738" s="70" t="s">
        <v>78</v>
      </c>
      <c r="F1738" s="70" t="str">
        <f t="shared" si="47"/>
        <v>250129S08_Mx_area_1_Pro</v>
      </c>
      <c r="G1738" s="146" t="s">
        <v>900</v>
      </c>
      <c r="H1738" s="70">
        <v>1</v>
      </c>
      <c r="I1738" s="147">
        <v>2.468</v>
      </c>
      <c r="K1738" s="70" t="s">
        <v>736</v>
      </c>
      <c r="R1738" t="s">
        <v>849</v>
      </c>
      <c r="S1738" t="s">
        <v>71</v>
      </c>
    </row>
    <row r="1739" spans="1:19" x14ac:dyDescent="0.25">
      <c r="A1739" s="70" t="str">
        <f>extraction!$C$42</f>
        <v>250129S08_Mx_Batch_32_Tube_08</v>
      </c>
      <c r="B1739" s="70" t="str">
        <f>extraction!$D$42</f>
        <v>250129S08_Mx</v>
      </c>
      <c r="C1739" t="s">
        <v>745</v>
      </c>
      <c r="D1739" s="70" t="s">
        <v>92</v>
      </c>
      <c r="E1739" s="70" t="s">
        <v>78</v>
      </c>
      <c r="F1739" s="70" t="str">
        <f t="shared" si="47"/>
        <v>250129S08_Mx_area_1_Ser</v>
      </c>
      <c r="G1739" s="146" t="s">
        <v>900</v>
      </c>
      <c r="H1739" s="70">
        <v>1</v>
      </c>
      <c r="I1739" s="147">
        <v>2.0350000000000001</v>
      </c>
      <c r="K1739" s="70" t="s">
        <v>736</v>
      </c>
      <c r="R1739" t="s">
        <v>849</v>
      </c>
      <c r="S1739" t="s">
        <v>71</v>
      </c>
    </row>
    <row r="1740" spans="1:19" x14ac:dyDescent="0.25">
      <c r="A1740" s="70" t="str">
        <f>extraction!$C$42</f>
        <v>250129S08_Mx_Batch_32_Tube_08</v>
      </c>
      <c r="B1740" s="70" t="str">
        <f>extraction!$D$42</f>
        <v>250129S08_Mx</v>
      </c>
      <c r="C1740" t="s">
        <v>746</v>
      </c>
      <c r="D1740" s="70" t="s">
        <v>93</v>
      </c>
      <c r="E1740" s="70" t="s">
        <v>78</v>
      </c>
      <c r="F1740" s="70" t="str">
        <f t="shared" si="47"/>
        <v>250129S08_Mx_area_1_Thr</v>
      </c>
      <c r="G1740" s="146" t="s">
        <v>900</v>
      </c>
      <c r="H1740" s="70">
        <v>1</v>
      </c>
      <c r="I1740" s="147">
        <v>1.911</v>
      </c>
      <c r="K1740" s="70" t="s">
        <v>736</v>
      </c>
      <c r="R1740" t="s">
        <v>849</v>
      </c>
      <c r="S1740" t="s">
        <v>71</v>
      </c>
    </row>
    <row r="1741" spans="1:19" x14ac:dyDescent="0.25">
      <c r="A1741" s="70" t="str">
        <f>extraction!$C$42</f>
        <v>250129S08_Mx_Batch_32_Tube_08</v>
      </c>
      <c r="B1741" s="70" t="str">
        <f>extraction!$D$42</f>
        <v>250129S08_Mx</v>
      </c>
      <c r="C1741" t="s">
        <v>747</v>
      </c>
      <c r="D1741" s="70" t="s">
        <v>94</v>
      </c>
      <c r="E1741" s="70" t="s">
        <v>78</v>
      </c>
      <c r="F1741" s="70" t="str">
        <f t="shared" si="47"/>
        <v>250129S08_Mx_area_1_Tyr</v>
      </c>
      <c r="G1741" s="146" t="s">
        <v>900</v>
      </c>
      <c r="H1741" s="70">
        <v>1</v>
      </c>
      <c r="I1741" s="147">
        <v>0.60899999999999999</v>
      </c>
      <c r="K1741" s="70" t="s">
        <v>736</v>
      </c>
      <c r="R1741" t="s">
        <v>849</v>
      </c>
      <c r="S1741" t="s">
        <v>71</v>
      </c>
    </row>
    <row r="1742" spans="1:19" x14ac:dyDescent="0.25">
      <c r="A1742" s="70" t="str">
        <f>extraction!$C$42</f>
        <v>250129S08_Mx_Batch_32_Tube_08</v>
      </c>
      <c r="B1742" s="70" t="str">
        <f>extraction!$D$42</f>
        <v>250129S08_Mx</v>
      </c>
      <c r="C1742" t="s">
        <v>774</v>
      </c>
      <c r="D1742" s="70" t="s">
        <v>95</v>
      </c>
      <c r="E1742" s="70" t="s">
        <v>78</v>
      </c>
      <c r="F1742" s="70" t="str">
        <f t="shared" si="47"/>
        <v>250129S08_Mx_area_1_Val</v>
      </c>
      <c r="G1742" s="146" t="s">
        <v>900</v>
      </c>
      <c r="H1742" s="70">
        <v>1</v>
      </c>
      <c r="I1742" s="147"/>
      <c r="K1742" s="70" t="s">
        <v>736</v>
      </c>
      <c r="R1742" t="s">
        <v>849</v>
      </c>
      <c r="S1742" t="s">
        <v>71</v>
      </c>
    </row>
    <row r="1744" spans="1:19" x14ac:dyDescent="0.25">
      <c r="A1744" s="70" t="str">
        <f>extraction!$C$42</f>
        <v>250129S08_Mx_Batch_32_Tube_08</v>
      </c>
      <c r="B1744" s="70" t="str">
        <f>extraction!$D$42</f>
        <v>250129S08_Mx</v>
      </c>
      <c r="C1744" t="s">
        <v>734</v>
      </c>
      <c r="D1744" s="70" t="s">
        <v>84</v>
      </c>
      <c r="E1744" s="70" t="s">
        <v>77</v>
      </c>
      <c r="F1744" s="70" t="str">
        <f t="shared" ref="F1744:F1771" si="48">B1744&amp;"_"&amp;LEFT(E1744,4)&amp;"_"&amp;H1744&amp;"_"&amp;D1744</f>
        <v>250129S08_Mx_d15N_2_Ala</v>
      </c>
      <c r="G1744" s="144" t="s">
        <v>864</v>
      </c>
      <c r="H1744" s="70">
        <v>2</v>
      </c>
      <c r="I1744" s="122">
        <v>20.552591339999999</v>
      </c>
      <c r="J1744" s="70" t="s">
        <v>76</v>
      </c>
      <c r="K1744" s="70" t="s">
        <v>736</v>
      </c>
      <c r="R1744" t="s">
        <v>849</v>
      </c>
      <c r="S1744" t="s">
        <v>71</v>
      </c>
    </row>
    <row r="1745" spans="1:19" x14ac:dyDescent="0.25">
      <c r="A1745" s="70" t="str">
        <f>extraction!$C$42</f>
        <v>250129S08_Mx_Batch_32_Tube_08</v>
      </c>
      <c r="B1745" s="70" t="str">
        <f>extraction!$D$42</f>
        <v>250129S08_Mx</v>
      </c>
      <c r="C1745" t="s">
        <v>738</v>
      </c>
      <c r="D1745" s="70" t="s">
        <v>85</v>
      </c>
      <c r="E1745" s="70" t="s">
        <v>77</v>
      </c>
      <c r="F1745" s="70" t="str">
        <f t="shared" si="48"/>
        <v>250129S08_Mx_d15N_2_Asp</v>
      </c>
      <c r="G1745" s="144" t="s">
        <v>864</v>
      </c>
      <c r="H1745" s="70">
        <v>2</v>
      </c>
      <c r="I1745" s="122">
        <v>16.46217425</v>
      </c>
      <c r="J1745" s="70" t="s">
        <v>76</v>
      </c>
      <c r="K1745" s="70" t="s">
        <v>736</v>
      </c>
      <c r="R1745" t="s">
        <v>849</v>
      </c>
      <c r="S1745" t="s">
        <v>71</v>
      </c>
    </row>
    <row r="1746" spans="1:19" x14ac:dyDescent="0.25">
      <c r="A1746" s="70" t="str">
        <f>extraction!$C$42</f>
        <v>250129S08_Mx_Batch_32_Tube_08</v>
      </c>
      <c r="B1746" s="70" t="str">
        <f>extraction!$D$42</f>
        <v>250129S08_Mx</v>
      </c>
      <c r="C1746" t="s">
        <v>851</v>
      </c>
      <c r="D1746" s="70" t="s">
        <v>86</v>
      </c>
      <c r="E1746" s="70" t="s">
        <v>77</v>
      </c>
      <c r="F1746" s="70" t="str">
        <f t="shared" si="48"/>
        <v>250129S08_Mx_d15N_2_Glu</v>
      </c>
      <c r="G1746" s="144" t="s">
        <v>864</v>
      </c>
      <c r="H1746" s="70">
        <v>2</v>
      </c>
      <c r="I1746" s="122">
        <v>19.739138959999998</v>
      </c>
      <c r="J1746" s="70" t="s">
        <v>76</v>
      </c>
      <c r="K1746" s="70" t="s">
        <v>736</v>
      </c>
      <c r="R1746" t="s">
        <v>849</v>
      </c>
      <c r="S1746" t="s">
        <v>71</v>
      </c>
    </row>
    <row r="1747" spans="1:19" x14ac:dyDescent="0.25">
      <c r="A1747" s="70" t="str">
        <f>extraction!$C$42</f>
        <v>250129S08_Mx_Batch_32_Tube_08</v>
      </c>
      <c r="B1747" s="70" t="str">
        <f>extraction!$D$42</f>
        <v>250129S08_Mx</v>
      </c>
      <c r="C1747" s="127" t="s">
        <v>155</v>
      </c>
      <c r="D1747" s="70" t="s">
        <v>87</v>
      </c>
      <c r="E1747" s="70" t="s">
        <v>77</v>
      </c>
      <c r="F1747" s="70" t="str">
        <f t="shared" si="48"/>
        <v>250129S08_Mx_d15N_2_Gly</v>
      </c>
      <c r="G1747" s="144" t="s">
        <v>864</v>
      </c>
      <c r="H1747" s="70">
        <v>2</v>
      </c>
      <c r="I1747" s="122">
        <v>12.03651007</v>
      </c>
      <c r="J1747" s="70" t="s">
        <v>76</v>
      </c>
      <c r="K1747" s="70" t="s">
        <v>736</v>
      </c>
      <c r="R1747" t="s">
        <v>849</v>
      </c>
      <c r="S1747" t="s">
        <v>71</v>
      </c>
    </row>
    <row r="1748" spans="1:19" x14ac:dyDescent="0.25">
      <c r="A1748" s="70" t="str">
        <f>extraction!$C$42</f>
        <v>250129S08_Mx_Batch_32_Tube_08</v>
      </c>
      <c r="B1748" s="70" t="str">
        <f>extraction!$D$42</f>
        <v>250129S08_Mx</v>
      </c>
      <c r="C1748" t="s">
        <v>739</v>
      </c>
      <c r="D1748" s="70" t="s">
        <v>850</v>
      </c>
      <c r="E1748" s="70" t="s">
        <v>77</v>
      </c>
      <c r="F1748" s="70" t="str">
        <f t="shared" si="48"/>
        <v>250129S08_Mx_d15N_2_Ile</v>
      </c>
      <c r="G1748" s="144" t="s">
        <v>864</v>
      </c>
      <c r="H1748" s="70">
        <v>2</v>
      </c>
      <c r="I1748" s="122">
        <v>14.73157445</v>
      </c>
      <c r="J1748" s="70" t="s">
        <v>76</v>
      </c>
      <c r="K1748" s="70" t="s">
        <v>736</v>
      </c>
      <c r="R1748" t="s">
        <v>849</v>
      </c>
      <c r="S1748" t="s">
        <v>71</v>
      </c>
    </row>
    <row r="1749" spans="1:19" x14ac:dyDescent="0.25">
      <c r="A1749" s="70" t="str">
        <f>extraction!$C$42</f>
        <v>250129S08_Mx_Batch_32_Tube_08</v>
      </c>
      <c r="B1749" s="70" t="str">
        <f>extraction!$D$42</f>
        <v>250129S08_Mx</v>
      </c>
      <c r="C1749" t="s">
        <v>740</v>
      </c>
      <c r="D1749" s="70" t="s">
        <v>88</v>
      </c>
      <c r="E1749" s="70" t="s">
        <v>77</v>
      </c>
      <c r="F1749" s="70" t="str">
        <f t="shared" si="48"/>
        <v>250129S08_Mx_d15N_2_Leu</v>
      </c>
      <c r="G1749" s="144" t="s">
        <v>864</v>
      </c>
      <c r="H1749" s="70">
        <v>2</v>
      </c>
      <c r="I1749" s="122">
        <v>16.74406368</v>
      </c>
      <c r="J1749" s="70" t="s">
        <v>76</v>
      </c>
      <c r="K1749" s="70" t="s">
        <v>736</v>
      </c>
      <c r="R1749" t="s">
        <v>849</v>
      </c>
      <c r="S1749" t="s">
        <v>71</v>
      </c>
    </row>
    <row r="1750" spans="1:19" x14ac:dyDescent="0.25">
      <c r="A1750" s="70" t="str">
        <f>extraction!$C$42</f>
        <v>250129S08_Mx_Batch_32_Tube_08</v>
      </c>
      <c r="B1750" s="70" t="str">
        <f>extraction!$D$42</f>
        <v>250129S08_Mx</v>
      </c>
      <c r="C1750" t="s">
        <v>741</v>
      </c>
      <c r="D1750" s="70" t="s">
        <v>89</v>
      </c>
      <c r="E1750" s="70" t="s">
        <v>77</v>
      </c>
      <c r="F1750" s="70" t="str">
        <f t="shared" si="48"/>
        <v>250129S08_Mx_d15N_2_Lys</v>
      </c>
      <c r="G1750" s="144" t="s">
        <v>864</v>
      </c>
      <c r="H1750" s="70">
        <v>2</v>
      </c>
      <c r="I1750" s="122">
        <v>8.3115425040000002</v>
      </c>
      <c r="J1750" s="70" t="s">
        <v>76</v>
      </c>
      <c r="K1750" s="70" t="s">
        <v>736</v>
      </c>
      <c r="R1750" t="s">
        <v>849</v>
      </c>
      <c r="S1750" t="s">
        <v>71</v>
      </c>
    </row>
    <row r="1751" spans="1:19" x14ac:dyDescent="0.25">
      <c r="A1751" s="70" t="str">
        <f>extraction!$C$42</f>
        <v>250129S08_Mx_Batch_32_Tube_08</v>
      </c>
      <c r="B1751" s="70" t="str">
        <f>extraction!$D$42</f>
        <v>250129S08_Mx</v>
      </c>
      <c r="C1751" t="s">
        <v>742</v>
      </c>
      <c r="D1751" s="70" t="s">
        <v>852</v>
      </c>
      <c r="E1751" s="70" t="s">
        <v>77</v>
      </c>
      <c r="F1751" s="70" t="str">
        <f t="shared" si="48"/>
        <v>250129S08_Mx_d15N_2_NLeu</v>
      </c>
      <c r="G1751" s="144" t="s">
        <v>864</v>
      </c>
      <c r="H1751" s="70">
        <v>2</v>
      </c>
      <c r="I1751" s="122">
        <v>-3.2257894810000001</v>
      </c>
      <c r="J1751" s="70" t="s">
        <v>76</v>
      </c>
      <c r="K1751" s="70" t="s">
        <v>736</v>
      </c>
      <c r="R1751" t="s">
        <v>849</v>
      </c>
      <c r="S1751" t="s">
        <v>71</v>
      </c>
    </row>
    <row r="1752" spans="1:19" x14ac:dyDescent="0.25">
      <c r="A1752" s="70" t="str">
        <f>extraction!$C$42</f>
        <v>250129S08_Mx_Batch_32_Tube_08</v>
      </c>
      <c r="B1752" s="70" t="str">
        <f>extraction!$D$42</f>
        <v>250129S08_Mx</v>
      </c>
      <c r="C1752" t="s">
        <v>743</v>
      </c>
      <c r="D1752" s="70" t="s">
        <v>90</v>
      </c>
      <c r="E1752" s="70" t="s">
        <v>77</v>
      </c>
      <c r="F1752" s="70" t="str">
        <f t="shared" si="48"/>
        <v>250129S08_Mx_d15N_2_Phe</v>
      </c>
      <c r="G1752" s="144" t="s">
        <v>864</v>
      </c>
      <c r="H1752" s="70">
        <v>2</v>
      </c>
      <c r="I1752" s="122">
        <v>7.6309808620000004</v>
      </c>
      <c r="J1752" s="70" t="s">
        <v>76</v>
      </c>
      <c r="K1752" s="70" t="s">
        <v>736</v>
      </c>
      <c r="R1752" t="s">
        <v>849</v>
      </c>
      <c r="S1752" t="s">
        <v>71</v>
      </c>
    </row>
    <row r="1753" spans="1:19" x14ac:dyDescent="0.25">
      <c r="A1753" s="70" t="str">
        <f>extraction!$C$42</f>
        <v>250129S08_Mx_Batch_32_Tube_08</v>
      </c>
      <c r="B1753" s="70" t="str">
        <f>extraction!$D$42</f>
        <v>250129S08_Mx</v>
      </c>
      <c r="C1753" t="s">
        <v>744</v>
      </c>
      <c r="D1753" s="70" t="s">
        <v>91</v>
      </c>
      <c r="E1753" s="70" t="s">
        <v>77</v>
      </c>
      <c r="F1753" s="70" t="str">
        <f t="shared" si="48"/>
        <v>250129S08_Mx_d15N_2_Pro</v>
      </c>
      <c r="G1753" s="144" t="s">
        <v>864</v>
      </c>
      <c r="H1753" s="70">
        <v>2</v>
      </c>
      <c r="I1753" s="122">
        <v>17.317910040000001</v>
      </c>
      <c r="J1753" s="70" t="s">
        <v>76</v>
      </c>
      <c r="K1753" s="70" t="s">
        <v>736</v>
      </c>
      <c r="R1753" t="s">
        <v>849</v>
      </c>
      <c r="S1753" t="s">
        <v>71</v>
      </c>
    </row>
    <row r="1754" spans="1:19" x14ac:dyDescent="0.25">
      <c r="A1754" s="70" t="str">
        <f>extraction!$C$42</f>
        <v>250129S08_Mx_Batch_32_Tube_08</v>
      </c>
      <c r="B1754" s="70" t="str">
        <f>extraction!$D$42</f>
        <v>250129S08_Mx</v>
      </c>
      <c r="C1754" t="s">
        <v>745</v>
      </c>
      <c r="D1754" s="70" t="s">
        <v>92</v>
      </c>
      <c r="E1754" s="70" t="s">
        <v>77</v>
      </c>
      <c r="F1754" s="70" t="str">
        <f t="shared" si="48"/>
        <v>250129S08_Mx_d15N_2_Ser</v>
      </c>
      <c r="G1754" s="144" t="s">
        <v>864</v>
      </c>
      <c r="H1754" s="70">
        <v>2</v>
      </c>
      <c r="I1754" s="122">
        <v>9.9142853070000001</v>
      </c>
      <c r="J1754" s="70" t="s">
        <v>76</v>
      </c>
      <c r="K1754" s="70" t="s">
        <v>736</v>
      </c>
      <c r="R1754" t="s">
        <v>849</v>
      </c>
      <c r="S1754" t="s">
        <v>71</v>
      </c>
    </row>
    <row r="1755" spans="1:19" x14ac:dyDescent="0.25">
      <c r="A1755" s="70" t="str">
        <f>extraction!$C$42</f>
        <v>250129S08_Mx_Batch_32_Tube_08</v>
      </c>
      <c r="B1755" s="70" t="str">
        <f>extraction!$D$42</f>
        <v>250129S08_Mx</v>
      </c>
      <c r="C1755" t="s">
        <v>746</v>
      </c>
      <c r="D1755" s="70" t="s">
        <v>93</v>
      </c>
      <c r="E1755" s="70" t="s">
        <v>77</v>
      </c>
      <c r="F1755" s="70" t="str">
        <f t="shared" si="48"/>
        <v>250129S08_Mx_d15N_2_Thr</v>
      </c>
      <c r="G1755" s="144" t="s">
        <v>864</v>
      </c>
      <c r="H1755" s="70">
        <v>2</v>
      </c>
      <c r="I1755" s="122">
        <v>3.3053767999999997E-2</v>
      </c>
      <c r="J1755" s="70" t="s">
        <v>76</v>
      </c>
      <c r="K1755" s="70" t="s">
        <v>736</v>
      </c>
      <c r="R1755" t="s">
        <v>849</v>
      </c>
      <c r="S1755" t="s">
        <v>71</v>
      </c>
    </row>
    <row r="1756" spans="1:19" x14ac:dyDescent="0.25">
      <c r="A1756" s="70" t="str">
        <f>extraction!$C$42</f>
        <v>250129S08_Mx_Batch_32_Tube_08</v>
      </c>
      <c r="B1756" s="70" t="str">
        <f>extraction!$D$42</f>
        <v>250129S08_Mx</v>
      </c>
      <c r="C1756" t="s">
        <v>747</v>
      </c>
      <c r="D1756" s="70" t="s">
        <v>94</v>
      </c>
      <c r="E1756" s="70" t="s">
        <v>77</v>
      </c>
      <c r="F1756" s="70" t="str">
        <f t="shared" si="48"/>
        <v>250129S08_Mx_d15N_2_Tyr</v>
      </c>
      <c r="G1756" s="144" t="s">
        <v>864</v>
      </c>
      <c r="H1756" s="70">
        <v>2</v>
      </c>
      <c r="I1756" s="122"/>
      <c r="J1756" s="70" t="s">
        <v>76</v>
      </c>
      <c r="K1756" s="70" t="s">
        <v>736</v>
      </c>
      <c r="R1756" t="s">
        <v>849</v>
      </c>
      <c r="S1756" t="s">
        <v>71</v>
      </c>
    </row>
    <row r="1757" spans="1:19" x14ac:dyDescent="0.25">
      <c r="A1757" s="70" t="str">
        <f>extraction!$C$42</f>
        <v>250129S08_Mx_Batch_32_Tube_08</v>
      </c>
      <c r="B1757" s="70" t="str">
        <f>extraction!$D$42</f>
        <v>250129S08_Mx</v>
      </c>
      <c r="C1757" t="s">
        <v>774</v>
      </c>
      <c r="D1757" s="70" t="s">
        <v>95</v>
      </c>
      <c r="E1757" s="70" t="s">
        <v>77</v>
      </c>
      <c r="F1757" s="70" t="str">
        <f t="shared" si="48"/>
        <v>250129S08_Mx_d15N_2_Val</v>
      </c>
      <c r="G1757" s="144" t="s">
        <v>864</v>
      </c>
      <c r="H1757" s="70">
        <v>2</v>
      </c>
      <c r="I1757" s="122"/>
      <c r="J1757" s="70" t="s">
        <v>76</v>
      </c>
      <c r="K1757" s="70" t="s">
        <v>736</v>
      </c>
      <c r="R1757" t="s">
        <v>849</v>
      </c>
      <c r="S1757" t="s">
        <v>71</v>
      </c>
    </row>
    <row r="1758" spans="1:19" x14ac:dyDescent="0.25">
      <c r="A1758" s="70" t="str">
        <f>extraction!$C$42</f>
        <v>250129S08_Mx_Batch_32_Tube_08</v>
      </c>
      <c r="B1758" s="70" t="str">
        <f>extraction!$D$42</f>
        <v>250129S08_Mx</v>
      </c>
      <c r="C1758" t="s">
        <v>734</v>
      </c>
      <c r="D1758" s="70" t="s">
        <v>84</v>
      </c>
      <c r="E1758" s="70" t="s">
        <v>78</v>
      </c>
      <c r="F1758" s="70" t="str">
        <f t="shared" si="48"/>
        <v>250129S08_Mx_area_2_Ala</v>
      </c>
      <c r="G1758" s="144" t="s">
        <v>864</v>
      </c>
      <c r="H1758" s="70">
        <v>2</v>
      </c>
      <c r="I1758" s="122">
        <v>3.4049999999999998</v>
      </c>
      <c r="K1758" s="70" t="s">
        <v>736</v>
      </c>
      <c r="R1758" t="s">
        <v>849</v>
      </c>
      <c r="S1758" t="s">
        <v>71</v>
      </c>
    </row>
    <row r="1759" spans="1:19" x14ac:dyDescent="0.25">
      <c r="A1759" s="70" t="str">
        <f>extraction!$C$42</f>
        <v>250129S08_Mx_Batch_32_Tube_08</v>
      </c>
      <c r="B1759" s="70" t="str">
        <f>extraction!$D$42</f>
        <v>250129S08_Mx</v>
      </c>
      <c r="C1759" t="s">
        <v>738</v>
      </c>
      <c r="D1759" s="70" t="s">
        <v>85</v>
      </c>
      <c r="E1759" s="70" t="s">
        <v>78</v>
      </c>
      <c r="F1759" s="70" t="str">
        <f t="shared" si="48"/>
        <v>250129S08_Mx_area_2_Asp</v>
      </c>
      <c r="G1759" s="144" t="s">
        <v>864</v>
      </c>
      <c r="H1759" s="70">
        <v>2</v>
      </c>
      <c r="I1759" s="122">
        <v>3.9529999999999998</v>
      </c>
      <c r="K1759" s="70" t="s">
        <v>736</v>
      </c>
      <c r="R1759" t="s">
        <v>849</v>
      </c>
      <c r="S1759" t="s">
        <v>71</v>
      </c>
    </row>
    <row r="1760" spans="1:19" x14ac:dyDescent="0.25">
      <c r="A1760" s="70" t="str">
        <f>extraction!$C$42</f>
        <v>250129S08_Mx_Batch_32_Tube_08</v>
      </c>
      <c r="B1760" s="70" t="str">
        <f>extraction!$D$42</f>
        <v>250129S08_Mx</v>
      </c>
      <c r="C1760" t="s">
        <v>851</v>
      </c>
      <c r="D1760" s="70" t="s">
        <v>86</v>
      </c>
      <c r="E1760" s="70" t="s">
        <v>78</v>
      </c>
      <c r="F1760" s="70" t="str">
        <f t="shared" si="48"/>
        <v>250129S08_Mx_area_2_Glu</v>
      </c>
      <c r="G1760" s="144" t="s">
        <v>864</v>
      </c>
      <c r="H1760" s="70">
        <v>2</v>
      </c>
      <c r="I1760" s="122">
        <v>4.6550000000000002</v>
      </c>
      <c r="K1760" s="70" t="s">
        <v>736</v>
      </c>
      <c r="R1760" t="s">
        <v>849</v>
      </c>
      <c r="S1760" t="s">
        <v>71</v>
      </c>
    </row>
    <row r="1761" spans="1:19" x14ac:dyDescent="0.25">
      <c r="A1761" s="70" t="str">
        <f>extraction!$C$42</f>
        <v>250129S08_Mx_Batch_32_Tube_08</v>
      </c>
      <c r="B1761" s="70" t="str">
        <f>extraction!$D$42</f>
        <v>250129S08_Mx</v>
      </c>
      <c r="C1761" s="127" t="s">
        <v>155</v>
      </c>
      <c r="D1761" s="70" t="s">
        <v>87</v>
      </c>
      <c r="E1761" s="70" t="s">
        <v>78</v>
      </c>
      <c r="F1761" s="70" t="str">
        <f t="shared" si="48"/>
        <v>250129S08_Mx_area_2_Gly</v>
      </c>
      <c r="G1761" s="144" t="s">
        <v>864</v>
      </c>
      <c r="H1761" s="70">
        <v>2</v>
      </c>
      <c r="I1761" s="122">
        <v>3.7719999999999998</v>
      </c>
      <c r="K1761" s="70" t="s">
        <v>736</v>
      </c>
      <c r="R1761" t="s">
        <v>849</v>
      </c>
      <c r="S1761" t="s">
        <v>71</v>
      </c>
    </row>
    <row r="1762" spans="1:19" x14ac:dyDescent="0.25">
      <c r="A1762" s="70" t="str">
        <f>extraction!$C$42</f>
        <v>250129S08_Mx_Batch_32_Tube_08</v>
      </c>
      <c r="B1762" s="70" t="str">
        <f>extraction!$D$42</f>
        <v>250129S08_Mx</v>
      </c>
      <c r="C1762" t="s">
        <v>739</v>
      </c>
      <c r="D1762" s="70" t="s">
        <v>850</v>
      </c>
      <c r="E1762" s="70" t="s">
        <v>78</v>
      </c>
      <c r="F1762" s="70" t="str">
        <f t="shared" si="48"/>
        <v>250129S08_Mx_area_2_Ile</v>
      </c>
      <c r="G1762" s="144" t="s">
        <v>864</v>
      </c>
      <c r="H1762" s="70">
        <v>2</v>
      </c>
      <c r="I1762" s="122">
        <v>1.04</v>
      </c>
      <c r="K1762" s="70" t="s">
        <v>736</v>
      </c>
      <c r="R1762" t="s">
        <v>849</v>
      </c>
      <c r="S1762" t="s">
        <v>71</v>
      </c>
    </row>
    <row r="1763" spans="1:19" x14ac:dyDescent="0.25">
      <c r="A1763" s="70" t="str">
        <f>extraction!$C$42</f>
        <v>250129S08_Mx_Batch_32_Tube_08</v>
      </c>
      <c r="B1763" s="70" t="str">
        <f>extraction!$D$42</f>
        <v>250129S08_Mx</v>
      </c>
      <c r="C1763" t="s">
        <v>740</v>
      </c>
      <c r="D1763" s="70" t="s">
        <v>88</v>
      </c>
      <c r="E1763" s="70" t="s">
        <v>78</v>
      </c>
      <c r="F1763" s="70" t="str">
        <f t="shared" si="48"/>
        <v>250129S08_Mx_area_2_Leu</v>
      </c>
      <c r="G1763" s="144" t="s">
        <v>864</v>
      </c>
      <c r="H1763" s="70">
        <v>2</v>
      </c>
      <c r="I1763" s="122">
        <v>2.7330000000000001</v>
      </c>
      <c r="K1763" s="70" t="s">
        <v>736</v>
      </c>
      <c r="R1763" t="s">
        <v>849</v>
      </c>
      <c r="S1763" t="s">
        <v>71</v>
      </c>
    </row>
    <row r="1764" spans="1:19" x14ac:dyDescent="0.25">
      <c r="A1764" s="70" t="str">
        <f>extraction!$C$42</f>
        <v>250129S08_Mx_Batch_32_Tube_08</v>
      </c>
      <c r="B1764" s="70" t="str">
        <f>extraction!$D$42</f>
        <v>250129S08_Mx</v>
      </c>
      <c r="C1764" t="s">
        <v>741</v>
      </c>
      <c r="D1764" s="70" t="s">
        <v>89</v>
      </c>
      <c r="E1764" s="70" t="s">
        <v>78</v>
      </c>
      <c r="F1764" s="70" t="str">
        <f t="shared" si="48"/>
        <v>250129S08_Mx_area_2_Lys</v>
      </c>
      <c r="G1764" s="144" t="s">
        <v>864</v>
      </c>
      <c r="H1764" s="70">
        <v>2</v>
      </c>
      <c r="I1764" s="122">
        <v>3.5379999999999998</v>
      </c>
      <c r="K1764" s="70" t="s">
        <v>736</v>
      </c>
      <c r="R1764" t="s">
        <v>849</v>
      </c>
      <c r="S1764" t="s">
        <v>71</v>
      </c>
    </row>
    <row r="1765" spans="1:19" x14ac:dyDescent="0.25">
      <c r="A1765" s="70" t="str">
        <f>extraction!$C$42</f>
        <v>250129S08_Mx_Batch_32_Tube_08</v>
      </c>
      <c r="B1765" s="70" t="str">
        <f>extraction!$D$42</f>
        <v>250129S08_Mx</v>
      </c>
      <c r="C1765" t="s">
        <v>742</v>
      </c>
      <c r="D1765" s="70" t="s">
        <v>852</v>
      </c>
      <c r="E1765" s="70" t="s">
        <v>78</v>
      </c>
      <c r="F1765" s="70" t="str">
        <f t="shared" si="48"/>
        <v>250129S08_Mx_area_2_NLeu</v>
      </c>
      <c r="G1765" s="144" t="s">
        <v>864</v>
      </c>
      <c r="H1765" s="70">
        <v>2</v>
      </c>
      <c r="I1765" s="122">
        <v>14.268000000000001</v>
      </c>
      <c r="K1765" s="70" t="s">
        <v>736</v>
      </c>
      <c r="R1765" t="s">
        <v>849</v>
      </c>
      <c r="S1765" t="s">
        <v>71</v>
      </c>
    </row>
    <row r="1766" spans="1:19" x14ac:dyDescent="0.25">
      <c r="A1766" s="70" t="str">
        <f>extraction!$C$42</f>
        <v>250129S08_Mx_Batch_32_Tube_08</v>
      </c>
      <c r="B1766" s="70" t="str">
        <f>extraction!$D$42</f>
        <v>250129S08_Mx</v>
      </c>
      <c r="C1766" t="s">
        <v>743</v>
      </c>
      <c r="D1766" s="70" t="s">
        <v>90</v>
      </c>
      <c r="E1766" s="70" t="s">
        <v>78</v>
      </c>
      <c r="F1766" s="70" t="str">
        <f t="shared" si="48"/>
        <v>250129S08_Mx_area_2_Phe</v>
      </c>
      <c r="G1766" s="144" t="s">
        <v>864</v>
      </c>
      <c r="H1766" s="70">
        <v>2</v>
      </c>
      <c r="I1766" s="122">
        <v>1.008</v>
      </c>
      <c r="K1766" s="70" t="s">
        <v>736</v>
      </c>
      <c r="R1766" t="s">
        <v>849</v>
      </c>
      <c r="S1766" t="s">
        <v>71</v>
      </c>
    </row>
    <row r="1767" spans="1:19" x14ac:dyDescent="0.25">
      <c r="A1767" s="70" t="str">
        <f>extraction!$C$42</f>
        <v>250129S08_Mx_Batch_32_Tube_08</v>
      </c>
      <c r="B1767" s="70" t="str">
        <f>extraction!$D$42</f>
        <v>250129S08_Mx</v>
      </c>
      <c r="C1767" t="s">
        <v>744</v>
      </c>
      <c r="D1767" s="70" t="s">
        <v>91</v>
      </c>
      <c r="E1767" s="70" t="s">
        <v>78</v>
      </c>
      <c r="F1767" s="70" t="str">
        <f t="shared" si="48"/>
        <v>250129S08_Mx_area_2_Pro</v>
      </c>
      <c r="G1767" s="144" t="s">
        <v>864</v>
      </c>
      <c r="H1767" s="70">
        <v>2</v>
      </c>
      <c r="I1767" s="122">
        <v>2.5870000000000002</v>
      </c>
      <c r="K1767" s="70" t="s">
        <v>736</v>
      </c>
      <c r="R1767" t="s">
        <v>849</v>
      </c>
      <c r="S1767" t="s">
        <v>71</v>
      </c>
    </row>
    <row r="1768" spans="1:19" x14ac:dyDescent="0.25">
      <c r="A1768" s="70" t="str">
        <f>extraction!$C$42</f>
        <v>250129S08_Mx_Batch_32_Tube_08</v>
      </c>
      <c r="B1768" s="70" t="str">
        <f>extraction!$D$42</f>
        <v>250129S08_Mx</v>
      </c>
      <c r="C1768" t="s">
        <v>745</v>
      </c>
      <c r="D1768" s="70" t="s">
        <v>92</v>
      </c>
      <c r="E1768" s="70" t="s">
        <v>78</v>
      </c>
      <c r="F1768" s="70" t="str">
        <f t="shared" si="48"/>
        <v>250129S08_Mx_area_2_Ser</v>
      </c>
      <c r="G1768" s="144" t="s">
        <v>864</v>
      </c>
      <c r="H1768" s="70">
        <v>2</v>
      </c>
      <c r="I1768" s="122">
        <v>2.2679999999999998</v>
      </c>
      <c r="K1768" s="70" t="s">
        <v>736</v>
      </c>
      <c r="R1768" t="s">
        <v>849</v>
      </c>
      <c r="S1768" t="s">
        <v>71</v>
      </c>
    </row>
    <row r="1769" spans="1:19" x14ac:dyDescent="0.25">
      <c r="A1769" s="70" t="str">
        <f>extraction!$C$42</f>
        <v>250129S08_Mx_Batch_32_Tube_08</v>
      </c>
      <c r="B1769" s="70" t="str">
        <f>extraction!$D$42</f>
        <v>250129S08_Mx</v>
      </c>
      <c r="C1769" t="s">
        <v>746</v>
      </c>
      <c r="D1769" s="70" t="s">
        <v>93</v>
      </c>
      <c r="E1769" s="70" t="s">
        <v>78</v>
      </c>
      <c r="F1769" s="70" t="str">
        <f t="shared" si="48"/>
        <v>250129S08_Mx_area_2_Thr</v>
      </c>
      <c r="G1769" s="144" t="s">
        <v>864</v>
      </c>
      <c r="H1769" s="70">
        <v>2</v>
      </c>
      <c r="I1769" s="122">
        <v>2.2389999999999999</v>
      </c>
      <c r="K1769" s="70" t="s">
        <v>736</v>
      </c>
      <c r="R1769" t="s">
        <v>849</v>
      </c>
      <c r="S1769" t="s">
        <v>71</v>
      </c>
    </row>
    <row r="1770" spans="1:19" x14ac:dyDescent="0.25">
      <c r="A1770" s="70" t="str">
        <f>extraction!$C$42</f>
        <v>250129S08_Mx_Batch_32_Tube_08</v>
      </c>
      <c r="B1770" s="70" t="str">
        <f>extraction!$D$42</f>
        <v>250129S08_Mx</v>
      </c>
      <c r="C1770" t="s">
        <v>747</v>
      </c>
      <c r="D1770" s="70" t="s">
        <v>94</v>
      </c>
      <c r="E1770" s="70" t="s">
        <v>78</v>
      </c>
      <c r="F1770" s="70" t="str">
        <f t="shared" si="48"/>
        <v>250129S08_Mx_area_2_Tyr</v>
      </c>
      <c r="G1770" s="144" t="s">
        <v>864</v>
      </c>
      <c r="H1770" s="70">
        <v>2</v>
      </c>
      <c r="I1770" s="122"/>
      <c r="K1770" s="70" t="s">
        <v>736</v>
      </c>
      <c r="R1770" t="s">
        <v>849</v>
      </c>
      <c r="S1770" t="s">
        <v>71</v>
      </c>
    </row>
    <row r="1771" spans="1:19" x14ac:dyDescent="0.25">
      <c r="A1771" s="70" t="str">
        <f>extraction!$C$42</f>
        <v>250129S08_Mx_Batch_32_Tube_08</v>
      </c>
      <c r="B1771" s="70" t="str">
        <f>extraction!$D$42</f>
        <v>250129S08_Mx</v>
      </c>
      <c r="C1771" t="s">
        <v>774</v>
      </c>
      <c r="D1771" s="70" t="s">
        <v>95</v>
      </c>
      <c r="E1771" s="70" t="s">
        <v>78</v>
      </c>
      <c r="F1771" s="70" t="str">
        <f t="shared" si="48"/>
        <v>250129S08_Mx_area_2_Val</v>
      </c>
      <c r="G1771" s="144" t="s">
        <v>864</v>
      </c>
      <c r="H1771" s="70">
        <v>2</v>
      </c>
      <c r="I1771" s="122"/>
      <c r="K1771" s="70" t="s">
        <v>736</v>
      </c>
      <c r="R1771" t="s">
        <v>849</v>
      </c>
      <c r="S1771" t="s">
        <v>71</v>
      </c>
    </row>
    <row r="1773" spans="1:19" x14ac:dyDescent="0.25">
      <c r="A1773" s="70" t="str">
        <f>extraction!$C$43</f>
        <v>250129S09_Mx_Batch_32_Tube_09</v>
      </c>
      <c r="B1773" s="70" t="str">
        <f>extraction!$D$43</f>
        <v>250129S09_Mx</v>
      </c>
      <c r="C1773" t="s">
        <v>734</v>
      </c>
      <c r="D1773" s="70" t="s">
        <v>84</v>
      </c>
      <c r="E1773" s="70" t="s">
        <v>77</v>
      </c>
      <c r="F1773" s="70" t="e">
        <f>#REF!&amp;"_"&amp;LEFT(E1773,4)&amp;"_"&amp;H1773&amp;"_"&amp;D1773</f>
        <v>#REF!</v>
      </c>
      <c r="G1773" s="146" t="s">
        <v>884</v>
      </c>
      <c r="H1773" s="70">
        <v>1</v>
      </c>
      <c r="I1773" s="147">
        <v>21.55085102</v>
      </c>
      <c r="J1773" s="70" t="s">
        <v>76</v>
      </c>
      <c r="K1773" s="70" t="s">
        <v>736</v>
      </c>
      <c r="R1773" t="s">
        <v>849</v>
      </c>
      <c r="S1773" t="s">
        <v>71</v>
      </c>
    </row>
    <row r="1774" spans="1:19" x14ac:dyDescent="0.25">
      <c r="A1774" s="70" t="str">
        <f>extraction!$C$43</f>
        <v>250129S09_Mx_Batch_32_Tube_09</v>
      </c>
      <c r="B1774" s="70" t="str">
        <f>extraction!$D$43</f>
        <v>250129S09_Mx</v>
      </c>
      <c r="C1774" t="s">
        <v>738</v>
      </c>
      <c r="D1774" s="70" t="s">
        <v>85</v>
      </c>
      <c r="E1774" s="70" t="s">
        <v>77</v>
      </c>
      <c r="F1774" s="70" t="str">
        <f>B1774&amp;"_"&amp;LEFT(E1774,4)&amp;"_"&amp;H1774&amp;"_"&amp;D1774</f>
        <v>250129S09_Mx_d15N_1_Asp</v>
      </c>
      <c r="G1774" s="146" t="s">
        <v>884</v>
      </c>
      <c r="H1774" s="70">
        <v>1</v>
      </c>
      <c r="I1774" s="147">
        <v>16.98726237</v>
      </c>
      <c r="J1774" s="70" t="s">
        <v>76</v>
      </c>
      <c r="K1774" s="70" t="s">
        <v>736</v>
      </c>
      <c r="R1774" t="s">
        <v>849</v>
      </c>
      <c r="S1774" t="s">
        <v>71</v>
      </c>
    </row>
    <row r="1775" spans="1:19" x14ac:dyDescent="0.25">
      <c r="A1775" s="70" t="str">
        <f>extraction!$C$43</f>
        <v>250129S09_Mx_Batch_32_Tube_09</v>
      </c>
      <c r="B1775" s="70" t="str">
        <f>extraction!$D$43</f>
        <v>250129S09_Mx</v>
      </c>
      <c r="C1775" t="s">
        <v>851</v>
      </c>
      <c r="D1775" s="70" t="s">
        <v>86</v>
      </c>
      <c r="E1775" s="70" t="s">
        <v>77</v>
      </c>
      <c r="F1775" s="70" t="str">
        <f t="shared" ref="F1775:F1829" si="49">B1775&amp;"_"&amp;LEFT(E1775,4)&amp;"_"&amp;H1775&amp;"_"&amp;D1775</f>
        <v>250129S09_Mx_d15N_1_Glu</v>
      </c>
      <c r="G1775" s="146" t="s">
        <v>884</v>
      </c>
      <c r="H1775" s="70">
        <v>1</v>
      </c>
      <c r="I1775" s="147">
        <v>21.101841409999999</v>
      </c>
      <c r="J1775" s="70" t="s">
        <v>76</v>
      </c>
      <c r="K1775" s="70" t="s">
        <v>736</v>
      </c>
      <c r="R1775" t="s">
        <v>849</v>
      </c>
      <c r="S1775" t="s">
        <v>71</v>
      </c>
    </row>
    <row r="1776" spans="1:19" x14ac:dyDescent="0.25">
      <c r="A1776" s="70" t="str">
        <f>extraction!$C$43</f>
        <v>250129S09_Mx_Batch_32_Tube_09</v>
      </c>
      <c r="B1776" s="70" t="str">
        <f>extraction!$D$43</f>
        <v>250129S09_Mx</v>
      </c>
      <c r="C1776" s="127" t="s">
        <v>155</v>
      </c>
      <c r="D1776" s="70" t="s">
        <v>87</v>
      </c>
      <c r="E1776" s="70" t="s">
        <v>77</v>
      </c>
      <c r="F1776" s="70" t="str">
        <f t="shared" si="49"/>
        <v>250129S09_Mx_d15N_1_Gly</v>
      </c>
      <c r="G1776" s="146" t="s">
        <v>884</v>
      </c>
      <c r="H1776" s="70">
        <v>1</v>
      </c>
      <c r="I1776" s="147">
        <v>13.72539888</v>
      </c>
      <c r="J1776" s="70" t="s">
        <v>76</v>
      </c>
      <c r="K1776" s="70" t="s">
        <v>736</v>
      </c>
      <c r="R1776" t="s">
        <v>849</v>
      </c>
      <c r="S1776" t="s">
        <v>71</v>
      </c>
    </row>
    <row r="1777" spans="1:19" x14ac:dyDescent="0.25">
      <c r="A1777" s="70" t="str">
        <f>extraction!$C$43</f>
        <v>250129S09_Mx_Batch_32_Tube_09</v>
      </c>
      <c r="B1777" s="70" t="str">
        <f>extraction!$D$43</f>
        <v>250129S09_Mx</v>
      </c>
      <c r="C1777" t="s">
        <v>739</v>
      </c>
      <c r="D1777" s="70" t="s">
        <v>850</v>
      </c>
      <c r="E1777" s="70" t="s">
        <v>77</v>
      </c>
      <c r="F1777" s="70" t="str">
        <f t="shared" si="49"/>
        <v>250129S09_Mx_d15N_1_Ile</v>
      </c>
      <c r="G1777" s="146" t="s">
        <v>884</v>
      </c>
      <c r="H1777" s="70">
        <v>1</v>
      </c>
      <c r="I1777" s="147">
        <v>17.30740823</v>
      </c>
      <c r="J1777" s="70" t="s">
        <v>76</v>
      </c>
      <c r="K1777" s="70" t="s">
        <v>736</v>
      </c>
      <c r="R1777" t="s">
        <v>849</v>
      </c>
      <c r="S1777" t="s">
        <v>71</v>
      </c>
    </row>
    <row r="1778" spans="1:19" x14ac:dyDescent="0.25">
      <c r="A1778" s="70" t="str">
        <f>extraction!$C$43</f>
        <v>250129S09_Mx_Batch_32_Tube_09</v>
      </c>
      <c r="B1778" s="70" t="str">
        <f>extraction!$D$43</f>
        <v>250129S09_Mx</v>
      </c>
      <c r="C1778" t="s">
        <v>740</v>
      </c>
      <c r="D1778" s="70" t="s">
        <v>88</v>
      </c>
      <c r="E1778" s="70" t="s">
        <v>77</v>
      </c>
      <c r="F1778" s="70" t="str">
        <f t="shared" si="49"/>
        <v>250129S09_Mx_d15N_1_Leu</v>
      </c>
      <c r="G1778" s="146" t="s">
        <v>884</v>
      </c>
      <c r="H1778" s="70">
        <v>1</v>
      </c>
      <c r="I1778" s="147">
        <v>17.911457030000001</v>
      </c>
      <c r="J1778" s="70" t="s">
        <v>76</v>
      </c>
      <c r="K1778" s="70" t="s">
        <v>736</v>
      </c>
      <c r="R1778" t="s">
        <v>849</v>
      </c>
      <c r="S1778" t="s">
        <v>71</v>
      </c>
    </row>
    <row r="1779" spans="1:19" x14ac:dyDescent="0.25">
      <c r="A1779" s="70" t="str">
        <f>extraction!$C$43</f>
        <v>250129S09_Mx_Batch_32_Tube_09</v>
      </c>
      <c r="B1779" s="70" t="str">
        <f>extraction!$D$43</f>
        <v>250129S09_Mx</v>
      </c>
      <c r="C1779" t="s">
        <v>741</v>
      </c>
      <c r="D1779" s="70" t="s">
        <v>89</v>
      </c>
      <c r="E1779" s="70" t="s">
        <v>77</v>
      </c>
      <c r="F1779" s="70" t="str">
        <f t="shared" si="49"/>
        <v>250129S09_Mx_d15N_1_Lys</v>
      </c>
      <c r="G1779" s="146" t="s">
        <v>884</v>
      </c>
      <c r="H1779" s="70">
        <v>1</v>
      </c>
      <c r="I1779" s="147">
        <v>9.6732382119999993</v>
      </c>
      <c r="J1779" s="70" t="s">
        <v>76</v>
      </c>
      <c r="K1779" s="70" t="s">
        <v>736</v>
      </c>
      <c r="R1779" t="s">
        <v>849</v>
      </c>
      <c r="S1779" t="s">
        <v>71</v>
      </c>
    </row>
    <row r="1780" spans="1:19" x14ac:dyDescent="0.25">
      <c r="A1780" s="70" t="str">
        <f>extraction!$C$43</f>
        <v>250129S09_Mx_Batch_32_Tube_09</v>
      </c>
      <c r="B1780" s="70" t="str">
        <f>extraction!$D$43</f>
        <v>250129S09_Mx</v>
      </c>
      <c r="C1780" t="s">
        <v>742</v>
      </c>
      <c r="D1780" s="70" t="s">
        <v>852</v>
      </c>
      <c r="E1780" s="70" t="s">
        <v>77</v>
      </c>
      <c r="F1780" s="70" t="str">
        <f t="shared" si="49"/>
        <v>250129S09_Mx_d15N_1_NLeu</v>
      </c>
      <c r="G1780" s="146" t="s">
        <v>884</v>
      </c>
      <c r="H1780" s="70">
        <v>1</v>
      </c>
      <c r="I1780" s="147">
        <v>-3.100380307</v>
      </c>
      <c r="J1780" s="70" t="s">
        <v>76</v>
      </c>
      <c r="K1780" s="70" t="s">
        <v>736</v>
      </c>
      <c r="R1780" t="s">
        <v>849</v>
      </c>
      <c r="S1780" t="s">
        <v>71</v>
      </c>
    </row>
    <row r="1781" spans="1:19" x14ac:dyDescent="0.25">
      <c r="A1781" s="70" t="str">
        <f>extraction!$C$43</f>
        <v>250129S09_Mx_Batch_32_Tube_09</v>
      </c>
      <c r="B1781" s="70" t="str">
        <f>extraction!$D$43</f>
        <v>250129S09_Mx</v>
      </c>
      <c r="C1781" t="s">
        <v>743</v>
      </c>
      <c r="D1781" s="70" t="s">
        <v>90</v>
      </c>
      <c r="E1781" s="70" t="s">
        <v>77</v>
      </c>
      <c r="F1781" s="70" t="str">
        <f t="shared" si="49"/>
        <v>250129S09_Mx_d15N_1_Phe</v>
      </c>
      <c r="G1781" s="146" t="s">
        <v>884</v>
      </c>
      <c r="H1781" s="70">
        <v>1</v>
      </c>
      <c r="I1781" s="147">
        <v>7.2771779920000004</v>
      </c>
      <c r="J1781" s="70" t="s">
        <v>76</v>
      </c>
      <c r="K1781" s="70" t="s">
        <v>736</v>
      </c>
      <c r="R1781" t="s">
        <v>849</v>
      </c>
      <c r="S1781" t="s">
        <v>71</v>
      </c>
    </row>
    <row r="1782" spans="1:19" x14ac:dyDescent="0.25">
      <c r="A1782" s="70" t="str">
        <f>extraction!$C$43</f>
        <v>250129S09_Mx_Batch_32_Tube_09</v>
      </c>
      <c r="B1782" s="70" t="str">
        <f>extraction!$D$43</f>
        <v>250129S09_Mx</v>
      </c>
      <c r="C1782" t="s">
        <v>744</v>
      </c>
      <c r="D1782" s="70" t="s">
        <v>91</v>
      </c>
      <c r="E1782" s="70" t="s">
        <v>77</v>
      </c>
      <c r="F1782" s="70" t="str">
        <f t="shared" si="49"/>
        <v>250129S09_Mx_d15N_1_Pro</v>
      </c>
      <c r="G1782" s="146" t="s">
        <v>884</v>
      </c>
      <c r="H1782" s="70">
        <v>1</v>
      </c>
      <c r="I1782" s="147">
        <v>19.323924460000001</v>
      </c>
      <c r="J1782" s="70" t="s">
        <v>76</v>
      </c>
      <c r="K1782" s="70" t="s">
        <v>736</v>
      </c>
      <c r="R1782" t="s">
        <v>849</v>
      </c>
      <c r="S1782" t="s">
        <v>71</v>
      </c>
    </row>
    <row r="1783" spans="1:19" x14ac:dyDescent="0.25">
      <c r="A1783" s="70" t="str">
        <f>extraction!$C$43</f>
        <v>250129S09_Mx_Batch_32_Tube_09</v>
      </c>
      <c r="B1783" s="70" t="str">
        <f>extraction!$D$43</f>
        <v>250129S09_Mx</v>
      </c>
      <c r="C1783" t="s">
        <v>745</v>
      </c>
      <c r="D1783" s="70" t="s">
        <v>92</v>
      </c>
      <c r="E1783" s="70" t="s">
        <v>77</v>
      </c>
      <c r="F1783" s="70" t="str">
        <f t="shared" si="49"/>
        <v>250129S09_Mx_d15N_1_Ser</v>
      </c>
      <c r="G1783" s="146" t="s">
        <v>884</v>
      </c>
      <c r="H1783" s="70">
        <v>1</v>
      </c>
      <c r="I1783" s="147">
        <v>13.55827871</v>
      </c>
      <c r="J1783" s="70" t="s">
        <v>76</v>
      </c>
      <c r="K1783" s="70" t="s">
        <v>736</v>
      </c>
      <c r="R1783" t="s">
        <v>849</v>
      </c>
      <c r="S1783" t="s">
        <v>71</v>
      </c>
    </row>
    <row r="1784" spans="1:19" x14ac:dyDescent="0.25">
      <c r="A1784" s="70" t="str">
        <f>extraction!$C$43</f>
        <v>250129S09_Mx_Batch_32_Tube_09</v>
      </c>
      <c r="B1784" s="70" t="str">
        <f>extraction!$D$43</f>
        <v>250129S09_Mx</v>
      </c>
      <c r="C1784" t="s">
        <v>746</v>
      </c>
      <c r="D1784" s="70" t="s">
        <v>93</v>
      </c>
      <c r="E1784" s="70" t="s">
        <v>77</v>
      </c>
      <c r="F1784" s="70" t="str">
        <f t="shared" si="49"/>
        <v>250129S09_Mx_d15N_1_Thr</v>
      </c>
      <c r="G1784" s="146" t="s">
        <v>884</v>
      </c>
      <c r="H1784" s="70">
        <v>1</v>
      </c>
      <c r="I1784" s="147">
        <v>-1.7080478349999999</v>
      </c>
      <c r="J1784" s="70" t="s">
        <v>76</v>
      </c>
      <c r="K1784" s="70" t="s">
        <v>736</v>
      </c>
      <c r="R1784" t="s">
        <v>849</v>
      </c>
      <c r="S1784" t="s">
        <v>71</v>
      </c>
    </row>
    <row r="1785" spans="1:19" x14ac:dyDescent="0.25">
      <c r="A1785" s="70" t="str">
        <f>extraction!$C$43</f>
        <v>250129S09_Mx_Batch_32_Tube_09</v>
      </c>
      <c r="B1785" s="70" t="str">
        <f>extraction!$D$43</f>
        <v>250129S09_Mx</v>
      </c>
      <c r="C1785" t="s">
        <v>747</v>
      </c>
      <c r="D1785" s="70" t="s">
        <v>94</v>
      </c>
      <c r="E1785" s="70" t="s">
        <v>77</v>
      </c>
      <c r="F1785" s="70" t="str">
        <f t="shared" si="49"/>
        <v>250129S09_Mx_d15N_1_Tyr</v>
      </c>
      <c r="G1785" s="146" t="s">
        <v>884</v>
      </c>
      <c r="H1785" s="70">
        <v>1</v>
      </c>
      <c r="I1785" s="147"/>
      <c r="J1785" s="70" t="s">
        <v>76</v>
      </c>
      <c r="K1785" s="70" t="s">
        <v>736</v>
      </c>
      <c r="R1785" t="s">
        <v>849</v>
      </c>
      <c r="S1785" t="s">
        <v>71</v>
      </c>
    </row>
    <row r="1786" spans="1:19" x14ac:dyDescent="0.25">
      <c r="A1786" s="70" t="str">
        <f>extraction!$C$43</f>
        <v>250129S09_Mx_Batch_32_Tube_09</v>
      </c>
      <c r="B1786" s="70" t="str">
        <f>extraction!$D$43</f>
        <v>250129S09_Mx</v>
      </c>
      <c r="C1786" t="s">
        <v>774</v>
      </c>
      <c r="D1786" s="70" t="s">
        <v>95</v>
      </c>
      <c r="E1786" s="70" t="s">
        <v>77</v>
      </c>
      <c r="F1786" s="70" t="str">
        <f t="shared" si="49"/>
        <v>250129S09_Mx_d15N_1_Val</v>
      </c>
      <c r="G1786" s="146" t="s">
        <v>884</v>
      </c>
      <c r="H1786" s="70">
        <v>1</v>
      </c>
      <c r="I1786" s="147"/>
      <c r="J1786" s="70" t="s">
        <v>76</v>
      </c>
      <c r="K1786" s="70" t="s">
        <v>736</v>
      </c>
      <c r="R1786" t="s">
        <v>849</v>
      </c>
      <c r="S1786" t="s">
        <v>71</v>
      </c>
    </row>
    <row r="1787" spans="1:19" x14ac:dyDescent="0.25">
      <c r="A1787" s="70" t="str">
        <f>extraction!$C$43</f>
        <v>250129S09_Mx_Batch_32_Tube_09</v>
      </c>
      <c r="B1787" s="70" t="str">
        <f>extraction!$D$43</f>
        <v>250129S09_Mx</v>
      </c>
      <c r="C1787" t="s">
        <v>734</v>
      </c>
      <c r="D1787" s="70" t="s">
        <v>84</v>
      </c>
      <c r="E1787" s="70" t="s">
        <v>78</v>
      </c>
      <c r="F1787" s="70" t="str">
        <f t="shared" si="49"/>
        <v>250129S09_Mx_area_1_Ala</v>
      </c>
      <c r="G1787" s="146" t="s">
        <v>884</v>
      </c>
      <c r="H1787" s="70">
        <v>1</v>
      </c>
      <c r="I1787" s="147">
        <v>3.2650000000000001</v>
      </c>
      <c r="K1787" s="70" t="s">
        <v>736</v>
      </c>
      <c r="R1787" t="s">
        <v>849</v>
      </c>
      <c r="S1787" t="s">
        <v>71</v>
      </c>
    </row>
    <row r="1788" spans="1:19" x14ac:dyDescent="0.25">
      <c r="A1788" s="70" t="str">
        <f>extraction!$C$43</f>
        <v>250129S09_Mx_Batch_32_Tube_09</v>
      </c>
      <c r="B1788" s="70" t="str">
        <f>extraction!$D$43</f>
        <v>250129S09_Mx</v>
      </c>
      <c r="C1788" t="s">
        <v>738</v>
      </c>
      <c r="D1788" s="70" t="s">
        <v>85</v>
      </c>
      <c r="E1788" s="70" t="s">
        <v>78</v>
      </c>
      <c r="F1788" s="70" t="str">
        <f t="shared" si="49"/>
        <v>250129S09_Mx_area_1_Asp</v>
      </c>
      <c r="G1788" s="146" t="s">
        <v>884</v>
      </c>
      <c r="H1788" s="70">
        <v>1</v>
      </c>
      <c r="I1788" s="147">
        <v>4.42</v>
      </c>
      <c r="K1788" s="70" t="s">
        <v>736</v>
      </c>
      <c r="R1788" t="s">
        <v>849</v>
      </c>
      <c r="S1788" t="s">
        <v>71</v>
      </c>
    </row>
    <row r="1789" spans="1:19" x14ac:dyDescent="0.25">
      <c r="A1789" s="70" t="str">
        <f>extraction!$C$43</f>
        <v>250129S09_Mx_Batch_32_Tube_09</v>
      </c>
      <c r="B1789" s="70" t="str">
        <f>extraction!$D$43</f>
        <v>250129S09_Mx</v>
      </c>
      <c r="C1789" t="s">
        <v>851</v>
      </c>
      <c r="D1789" s="70" t="s">
        <v>86</v>
      </c>
      <c r="E1789" s="70" t="s">
        <v>78</v>
      </c>
      <c r="F1789" s="70" t="str">
        <f t="shared" si="49"/>
        <v>250129S09_Mx_area_1_Glu</v>
      </c>
      <c r="G1789" s="146" t="s">
        <v>884</v>
      </c>
      <c r="H1789" s="70">
        <v>1</v>
      </c>
      <c r="I1789" s="147">
        <v>5.4450000000000003</v>
      </c>
      <c r="K1789" s="70" t="s">
        <v>736</v>
      </c>
      <c r="R1789" t="s">
        <v>849</v>
      </c>
      <c r="S1789" t="s">
        <v>71</v>
      </c>
    </row>
    <row r="1790" spans="1:19" x14ac:dyDescent="0.25">
      <c r="A1790" s="70" t="str">
        <f>extraction!$C$43</f>
        <v>250129S09_Mx_Batch_32_Tube_09</v>
      </c>
      <c r="B1790" s="70" t="str">
        <f>extraction!$D$43</f>
        <v>250129S09_Mx</v>
      </c>
      <c r="C1790" s="127" t="s">
        <v>155</v>
      </c>
      <c r="D1790" s="70" t="s">
        <v>87</v>
      </c>
      <c r="E1790" s="70" t="s">
        <v>78</v>
      </c>
      <c r="F1790" s="70" t="str">
        <f t="shared" si="49"/>
        <v>250129S09_Mx_area_1_Gly</v>
      </c>
      <c r="G1790" s="146" t="s">
        <v>884</v>
      </c>
      <c r="H1790" s="70">
        <v>1</v>
      </c>
      <c r="I1790" s="147">
        <v>3.8130000000000002</v>
      </c>
      <c r="K1790" s="70" t="s">
        <v>736</v>
      </c>
      <c r="R1790" t="s">
        <v>849</v>
      </c>
      <c r="S1790" t="s">
        <v>71</v>
      </c>
    </row>
    <row r="1791" spans="1:19" x14ac:dyDescent="0.25">
      <c r="A1791" s="70" t="str">
        <f>extraction!$C$43</f>
        <v>250129S09_Mx_Batch_32_Tube_09</v>
      </c>
      <c r="B1791" s="70" t="str">
        <f>extraction!$D$43</f>
        <v>250129S09_Mx</v>
      </c>
      <c r="C1791" t="s">
        <v>739</v>
      </c>
      <c r="D1791" s="70" t="s">
        <v>850</v>
      </c>
      <c r="E1791" s="70" t="s">
        <v>78</v>
      </c>
      <c r="F1791" s="70" t="str">
        <f t="shared" si="49"/>
        <v>250129S09_Mx_area_1_Ile</v>
      </c>
      <c r="G1791" s="146" t="s">
        <v>884</v>
      </c>
      <c r="H1791" s="70">
        <v>1</v>
      </c>
      <c r="I1791" s="147">
        <v>0.97099999999999997</v>
      </c>
      <c r="K1791" s="70" t="s">
        <v>736</v>
      </c>
      <c r="R1791" t="s">
        <v>849</v>
      </c>
      <c r="S1791" t="s">
        <v>71</v>
      </c>
    </row>
    <row r="1792" spans="1:19" x14ac:dyDescent="0.25">
      <c r="A1792" s="70" t="str">
        <f>extraction!$C$43</f>
        <v>250129S09_Mx_Batch_32_Tube_09</v>
      </c>
      <c r="B1792" s="70" t="str">
        <f>extraction!$D$43</f>
        <v>250129S09_Mx</v>
      </c>
      <c r="C1792" t="s">
        <v>740</v>
      </c>
      <c r="D1792" s="70" t="s">
        <v>88</v>
      </c>
      <c r="E1792" s="70" t="s">
        <v>78</v>
      </c>
      <c r="F1792" s="70" t="str">
        <f t="shared" si="49"/>
        <v>250129S09_Mx_area_1_Leu</v>
      </c>
      <c r="G1792" s="146" t="s">
        <v>884</v>
      </c>
      <c r="H1792" s="70">
        <v>1</v>
      </c>
      <c r="I1792" s="147">
        <v>2.6019999999999999</v>
      </c>
      <c r="K1792" s="70" t="s">
        <v>736</v>
      </c>
      <c r="R1792" t="s">
        <v>849</v>
      </c>
      <c r="S1792" t="s">
        <v>71</v>
      </c>
    </row>
    <row r="1793" spans="1:19" x14ac:dyDescent="0.25">
      <c r="A1793" s="70" t="str">
        <f>extraction!$C$43</f>
        <v>250129S09_Mx_Batch_32_Tube_09</v>
      </c>
      <c r="B1793" s="70" t="str">
        <f>extraction!$D$43</f>
        <v>250129S09_Mx</v>
      </c>
      <c r="C1793" t="s">
        <v>741</v>
      </c>
      <c r="D1793" s="70" t="s">
        <v>89</v>
      </c>
      <c r="E1793" s="70" t="s">
        <v>78</v>
      </c>
      <c r="F1793" s="70" t="str">
        <f t="shared" si="49"/>
        <v>250129S09_Mx_area_1_Lys</v>
      </c>
      <c r="G1793" s="146" t="s">
        <v>884</v>
      </c>
      <c r="H1793" s="70">
        <v>1</v>
      </c>
      <c r="I1793" s="147">
        <v>4.2629999999999999</v>
      </c>
      <c r="K1793" s="70" t="s">
        <v>736</v>
      </c>
      <c r="R1793" t="s">
        <v>849</v>
      </c>
      <c r="S1793" t="s">
        <v>71</v>
      </c>
    </row>
    <row r="1794" spans="1:19" x14ac:dyDescent="0.25">
      <c r="A1794" s="70" t="str">
        <f>extraction!$C$43</f>
        <v>250129S09_Mx_Batch_32_Tube_09</v>
      </c>
      <c r="B1794" s="70" t="str">
        <f>extraction!$D$43</f>
        <v>250129S09_Mx</v>
      </c>
      <c r="C1794" t="s">
        <v>742</v>
      </c>
      <c r="D1794" s="70" t="s">
        <v>852</v>
      </c>
      <c r="E1794" s="70" t="s">
        <v>78</v>
      </c>
      <c r="F1794" s="70" t="str">
        <f t="shared" si="49"/>
        <v>250129S09_Mx_area_1_NLeu</v>
      </c>
      <c r="G1794" s="146" t="s">
        <v>884</v>
      </c>
      <c r="H1794" s="70">
        <v>1</v>
      </c>
      <c r="I1794" s="147">
        <v>5.2839999999999998</v>
      </c>
      <c r="K1794" s="70" t="s">
        <v>736</v>
      </c>
      <c r="R1794" t="s">
        <v>849</v>
      </c>
      <c r="S1794" t="s">
        <v>71</v>
      </c>
    </row>
    <row r="1795" spans="1:19" x14ac:dyDescent="0.25">
      <c r="A1795" s="70" t="str">
        <f>extraction!$C$43</f>
        <v>250129S09_Mx_Batch_32_Tube_09</v>
      </c>
      <c r="B1795" s="70" t="str">
        <f>extraction!$D$43</f>
        <v>250129S09_Mx</v>
      </c>
      <c r="C1795" t="s">
        <v>743</v>
      </c>
      <c r="D1795" s="70" t="s">
        <v>90</v>
      </c>
      <c r="E1795" s="70" t="s">
        <v>78</v>
      </c>
      <c r="F1795" s="70" t="str">
        <f t="shared" si="49"/>
        <v>250129S09_Mx_area_1_Phe</v>
      </c>
      <c r="G1795" s="146" t="s">
        <v>884</v>
      </c>
      <c r="H1795" s="70">
        <v>1</v>
      </c>
      <c r="I1795" s="147">
        <v>1.0409999999999999</v>
      </c>
      <c r="K1795" s="70" t="s">
        <v>736</v>
      </c>
      <c r="R1795" t="s">
        <v>849</v>
      </c>
      <c r="S1795" t="s">
        <v>71</v>
      </c>
    </row>
    <row r="1796" spans="1:19" x14ac:dyDescent="0.25">
      <c r="A1796" s="70" t="str">
        <f>extraction!$C$43</f>
        <v>250129S09_Mx_Batch_32_Tube_09</v>
      </c>
      <c r="B1796" s="70" t="str">
        <f>extraction!$D$43</f>
        <v>250129S09_Mx</v>
      </c>
      <c r="C1796" t="s">
        <v>744</v>
      </c>
      <c r="D1796" s="70" t="s">
        <v>91</v>
      </c>
      <c r="E1796" s="70" t="s">
        <v>78</v>
      </c>
      <c r="F1796" s="70" t="str">
        <f t="shared" si="49"/>
        <v>250129S09_Mx_area_1_Pro</v>
      </c>
      <c r="G1796" s="146" t="s">
        <v>884</v>
      </c>
      <c r="H1796" s="70">
        <v>1</v>
      </c>
      <c r="I1796" s="147">
        <v>2.7879999999999998</v>
      </c>
      <c r="K1796" s="70" t="s">
        <v>736</v>
      </c>
      <c r="R1796" t="s">
        <v>849</v>
      </c>
      <c r="S1796" t="s">
        <v>71</v>
      </c>
    </row>
    <row r="1797" spans="1:19" x14ac:dyDescent="0.25">
      <c r="A1797" s="70" t="str">
        <f>extraction!$C$43</f>
        <v>250129S09_Mx_Batch_32_Tube_09</v>
      </c>
      <c r="B1797" s="70" t="str">
        <f>extraction!$D$43</f>
        <v>250129S09_Mx</v>
      </c>
      <c r="C1797" t="s">
        <v>745</v>
      </c>
      <c r="D1797" s="70" t="s">
        <v>92</v>
      </c>
      <c r="E1797" s="70" t="s">
        <v>78</v>
      </c>
      <c r="F1797" s="70" t="str">
        <f t="shared" si="49"/>
        <v>250129S09_Mx_area_1_Ser</v>
      </c>
      <c r="G1797" s="146" t="s">
        <v>884</v>
      </c>
      <c r="H1797" s="70">
        <v>1</v>
      </c>
      <c r="I1797" s="147">
        <v>2.3050000000000002</v>
      </c>
      <c r="K1797" s="70" t="s">
        <v>736</v>
      </c>
      <c r="R1797" t="s">
        <v>849</v>
      </c>
      <c r="S1797" t="s">
        <v>71</v>
      </c>
    </row>
    <row r="1798" spans="1:19" x14ac:dyDescent="0.25">
      <c r="A1798" s="70" t="str">
        <f>extraction!$C$43</f>
        <v>250129S09_Mx_Batch_32_Tube_09</v>
      </c>
      <c r="B1798" s="70" t="str">
        <f>extraction!$D$43</f>
        <v>250129S09_Mx</v>
      </c>
      <c r="C1798" t="s">
        <v>746</v>
      </c>
      <c r="D1798" s="70" t="s">
        <v>93</v>
      </c>
      <c r="E1798" s="70" t="s">
        <v>78</v>
      </c>
      <c r="F1798" s="70" t="str">
        <f t="shared" si="49"/>
        <v>250129S09_Mx_area_1_Thr</v>
      </c>
      <c r="G1798" s="146" t="s">
        <v>884</v>
      </c>
      <c r="H1798" s="70">
        <v>1</v>
      </c>
      <c r="I1798" s="147">
        <v>2.0579999999999998</v>
      </c>
      <c r="K1798" s="70" t="s">
        <v>736</v>
      </c>
      <c r="R1798" t="s">
        <v>849</v>
      </c>
      <c r="S1798" t="s">
        <v>71</v>
      </c>
    </row>
    <row r="1799" spans="1:19" x14ac:dyDescent="0.25">
      <c r="A1799" s="70" t="str">
        <f>extraction!$C$43</f>
        <v>250129S09_Mx_Batch_32_Tube_09</v>
      </c>
      <c r="B1799" s="70" t="str">
        <f>extraction!$D$43</f>
        <v>250129S09_Mx</v>
      </c>
      <c r="C1799" t="s">
        <v>747</v>
      </c>
      <c r="D1799" s="70" t="s">
        <v>94</v>
      </c>
      <c r="E1799" s="70" t="s">
        <v>78</v>
      </c>
      <c r="F1799" s="70" t="str">
        <f t="shared" si="49"/>
        <v>250129S09_Mx_area_1_Tyr</v>
      </c>
      <c r="G1799" s="146" t="s">
        <v>884</v>
      </c>
      <c r="H1799" s="70">
        <v>1</v>
      </c>
      <c r="I1799" s="147"/>
      <c r="K1799" s="70" t="s">
        <v>736</v>
      </c>
      <c r="R1799" t="s">
        <v>849</v>
      </c>
      <c r="S1799" t="s">
        <v>71</v>
      </c>
    </row>
    <row r="1800" spans="1:19" x14ac:dyDescent="0.25">
      <c r="A1800" s="70" t="str">
        <f>extraction!$C$43</f>
        <v>250129S09_Mx_Batch_32_Tube_09</v>
      </c>
      <c r="B1800" s="70" t="str">
        <f>extraction!$D$43</f>
        <v>250129S09_Mx</v>
      </c>
      <c r="C1800" t="s">
        <v>774</v>
      </c>
      <c r="D1800" s="70" t="s">
        <v>95</v>
      </c>
      <c r="E1800" s="70" t="s">
        <v>78</v>
      </c>
      <c r="F1800" s="70" t="str">
        <f t="shared" si="49"/>
        <v>250129S09_Mx_area_1_Val</v>
      </c>
      <c r="G1800" s="146" t="s">
        <v>884</v>
      </c>
      <c r="H1800" s="70">
        <v>1</v>
      </c>
      <c r="I1800" s="147"/>
      <c r="K1800" s="70" t="s">
        <v>736</v>
      </c>
      <c r="R1800" t="s">
        <v>849</v>
      </c>
      <c r="S1800" t="s">
        <v>71</v>
      </c>
    </row>
    <row r="1802" spans="1:19" x14ac:dyDescent="0.25">
      <c r="A1802" s="70" t="str">
        <f>extraction!$C$44</f>
        <v>250129S10_Mx_Batch_32_Tube_10</v>
      </c>
      <c r="B1802" s="70" t="str">
        <f>extraction!$D$44</f>
        <v>250129S10_Mx</v>
      </c>
      <c r="C1802" t="s">
        <v>734</v>
      </c>
      <c r="D1802" s="70" t="s">
        <v>84</v>
      </c>
      <c r="E1802" s="70" t="s">
        <v>77</v>
      </c>
      <c r="F1802" s="70" t="str">
        <f t="shared" si="49"/>
        <v>250129S10_Mx_d15N_1_Ala</v>
      </c>
      <c r="G1802" s="146" t="s">
        <v>878</v>
      </c>
      <c r="H1802" s="70">
        <v>1</v>
      </c>
      <c r="I1802" s="147">
        <v>13.223171219999999</v>
      </c>
      <c r="J1802" s="70" t="s">
        <v>76</v>
      </c>
      <c r="K1802" s="70" t="s">
        <v>736</v>
      </c>
      <c r="R1802" t="s">
        <v>849</v>
      </c>
      <c r="S1802" t="s">
        <v>71</v>
      </c>
    </row>
    <row r="1803" spans="1:19" x14ac:dyDescent="0.25">
      <c r="A1803" s="70" t="str">
        <f>extraction!$C$44</f>
        <v>250129S10_Mx_Batch_32_Tube_10</v>
      </c>
      <c r="B1803" s="70" t="str">
        <f>extraction!$D$44</f>
        <v>250129S10_Mx</v>
      </c>
      <c r="C1803" t="s">
        <v>738</v>
      </c>
      <c r="D1803" s="70" t="s">
        <v>85</v>
      </c>
      <c r="E1803" s="70" t="s">
        <v>77</v>
      </c>
      <c r="F1803" s="70" t="str">
        <f t="shared" si="49"/>
        <v>250129S10_Mx_d15N_1_Asp</v>
      </c>
      <c r="G1803" s="146" t="s">
        <v>878</v>
      </c>
      <c r="H1803" s="70">
        <v>1</v>
      </c>
      <c r="I1803" s="147">
        <v>9.7581146109999999</v>
      </c>
      <c r="J1803" s="70" t="s">
        <v>76</v>
      </c>
      <c r="K1803" s="70" t="s">
        <v>736</v>
      </c>
      <c r="R1803" t="s">
        <v>849</v>
      </c>
      <c r="S1803" t="s">
        <v>71</v>
      </c>
    </row>
    <row r="1804" spans="1:19" x14ac:dyDescent="0.25">
      <c r="A1804" s="70" t="str">
        <f>extraction!$C$44</f>
        <v>250129S10_Mx_Batch_32_Tube_10</v>
      </c>
      <c r="B1804" s="70" t="str">
        <f>extraction!$D$44</f>
        <v>250129S10_Mx</v>
      </c>
      <c r="C1804" t="s">
        <v>851</v>
      </c>
      <c r="D1804" s="70" t="s">
        <v>86</v>
      </c>
      <c r="E1804" s="70" t="s">
        <v>77</v>
      </c>
      <c r="F1804" s="70" t="str">
        <f t="shared" si="49"/>
        <v>250129S10_Mx_d15N_1_Glu</v>
      </c>
      <c r="G1804" s="146" t="s">
        <v>878</v>
      </c>
      <c r="H1804" s="70">
        <v>1</v>
      </c>
      <c r="I1804" s="147">
        <v>14.52669251</v>
      </c>
      <c r="J1804" s="70" t="s">
        <v>76</v>
      </c>
      <c r="K1804" s="70" t="s">
        <v>736</v>
      </c>
      <c r="R1804" t="s">
        <v>849</v>
      </c>
      <c r="S1804" t="s">
        <v>71</v>
      </c>
    </row>
    <row r="1805" spans="1:19" x14ac:dyDescent="0.25">
      <c r="A1805" s="70" t="str">
        <f>extraction!$C$44</f>
        <v>250129S10_Mx_Batch_32_Tube_10</v>
      </c>
      <c r="B1805" s="70" t="str">
        <f>extraction!$D$44</f>
        <v>250129S10_Mx</v>
      </c>
      <c r="C1805" s="127" t="s">
        <v>155</v>
      </c>
      <c r="D1805" s="70" t="s">
        <v>87</v>
      </c>
      <c r="E1805" s="70" t="s">
        <v>77</v>
      </c>
      <c r="F1805" s="70" t="str">
        <f t="shared" si="49"/>
        <v>250129S10_Mx_d15N_1_Gly</v>
      </c>
      <c r="G1805" s="146" t="s">
        <v>878</v>
      </c>
      <c r="H1805" s="70">
        <v>1</v>
      </c>
      <c r="I1805" s="147">
        <v>9.0589156890000009</v>
      </c>
      <c r="J1805" s="70" t="s">
        <v>76</v>
      </c>
      <c r="K1805" s="70" t="s">
        <v>736</v>
      </c>
      <c r="R1805" t="s">
        <v>849</v>
      </c>
      <c r="S1805" t="s">
        <v>71</v>
      </c>
    </row>
    <row r="1806" spans="1:19" x14ac:dyDescent="0.25">
      <c r="A1806" s="70" t="str">
        <f>extraction!$C$44</f>
        <v>250129S10_Mx_Batch_32_Tube_10</v>
      </c>
      <c r="B1806" s="70" t="str">
        <f>extraction!$D$44</f>
        <v>250129S10_Mx</v>
      </c>
      <c r="C1806" t="s">
        <v>739</v>
      </c>
      <c r="D1806" s="70" t="s">
        <v>850</v>
      </c>
      <c r="E1806" s="70" t="s">
        <v>77</v>
      </c>
      <c r="F1806" s="70" t="str">
        <f t="shared" si="49"/>
        <v>250129S10_Mx_d15N_1_Ile</v>
      </c>
      <c r="G1806" s="146" t="s">
        <v>878</v>
      </c>
      <c r="H1806" s="70">
        <v>1</v>
      </c>
      <c r="I1806" s="147">
        <v>8.7082849610000004</v>
      </c>
      <c r="J1806" s="70" t="s">
        <v>76</v>
      </c>
      <c r="K1806" s="70" t="s">
        <v>736</v>
      </c>
      <c r="R1806" t="s">
        <v>849</v>
      </c>
      <c r="S1806" t="s">
        <v>71</v>
      </c>
    </row>
    <row r="1807" spans="1:19" x14ac:dyDescent="0.25">
      <c r="A1807" s="70" t="str">
        <f>extraction!$C$44</f>
        <v>250129S10_Mx_Batch_32_Tube_10</v>
      </c>
      <c r="B1807" s="70" t="str">
        <f>extraction!$D$44</f>
        <v>250129S10_Mx</v>
      </c>
      <c r="C1807" t="s">
        <v>740</v>
      </c>
      <c r="D1807" s="70" t="s">
        <v>88</v>
      </c>
      <c r="E1807" s="70" t="s">
        <v>77</v>
      </c>
      <c r="F1807" s="70" t="str">
        <f t="shared" si="49"/>
        <v>250129S10_Mx_d15N_1_Leu</v>
      </c>
      <c r="G1807" s="146" t="s">
        <v>878</v>
      </c>
      <c r="H1807" s="70">
        <v>1</v>
      </c>
      <c r="I1807" s="147">
        <v>10.528470950000001</v>
      </c>
      <c r="J1807" s="70" t="s">
        <v>76</v>
      </c>
      <c r="K1807" s="70" t="s">
        <v>736</v>
      </c>
      <c r="R1807" t="s">
        <v>849</v>
      </c>
      <c r="S1807" t="s">
        <v>71</v>
      </c>
    </row>
    <row r="1808" spans="1:19" x14ac:dyDescent="0.25">
      <c r="A1808" s="70" t="str">
        <f>extraction!$C$44</f>
        <v>250129S10_Mx_Batch_32_Tube_10</v>
      </c>
      <c r="B1808" s="70" t="str">
        <f>extraction!$D$44</f>
        <v>250129S10_Mx</v>
      </c>
      <c r="C1808" t="s">
        <v>741</v>
      </c>
      <c r="D1808" s="70" t="s">
        <v>89</v>
      </c>
      <c r="E1808" s="70" t="s">
        <v>77</v>
      </c>
      <c r="F1808" s="70" t="str">
        <f t="shared" si="49"/>
        <v>250129S10_Mx_d15N_1_Lys</v>
      </c>
      <c r="G1808" s="146" t="s">
        <v>878</v>
      </c>
      <c r="H1808" s="70">
        <v>1</v>
      </c>
      <c r="I1808" s="147">
        <v>3.505543716</v>
      </c>
      <c r="J1808" s="70" t="s">
        <v>76</v>
      </c>
      <c r="K1808" s="70" t="s">
        <v>736</v>
      </c>
      <c r="R1808" t="s">
        <v>849</v>
      </c>
      <c r="S1808" t="s">
        <v>71</v>
      </c>
    </row>
    <row r="1809" spans="1:19" x14ac:dyDescent="0.25">
      <c r="A1809" s="70" t="str">
        <f>extraction!$C$44</f>
        <v>250129S10_Mx_Batch_32_Tube_10</v>
      </c>
      <c r="B1809" s="70" t="str">
        <f>extraction!$D$44</f>
        <v>250129S10_Mx</v>
      </c>
      <c r="C1809" t="s">
        <v>742</v>
      </c>
      <c r="D1809" s="70" t="s">
        <v>852</v>
      </c>
      <c r="E1809" s="70" t="s">
        <v>77</v>
      </c>
      <c r="F1809" s="70" t="str">
        <f t="shared" si="49"/>
        <v>250129S10_Mx_d15N_1_NLeu</v>
      </c>
      <c r="G1809" s="146" t="s">
        <v>878</v>
      </c>
      <c r="H1809" s="70">
        <v>1</v>
      </c>
      <c r="I1809" s="147">
        <v>-3.1285959139999999</v>
      </c>
      <c r="J1809" s="70" t="s">
        <v>76</v>
      </c>
      <c r="K1809" s="70" t="s">
        <v>736</v>
      </c>
      <c r="R1809" t="s">
        <v>849</v>
      </c>
      <c r="S1809" t="s">
        <v>71</v>
      </c>
    </row>
    <row r="1810" spans="1:19" x14ac:dyDescent="0.25">
      <c r="A1810" s="70" t="str">
        <f>extraction!$C$44</f>
        <v>250129S10_Mx_Batch_32_Tube_10</v>
      </c>
      <c r="B1810" s="70" t="str">
        <f>extraction!$D$44</f>
        <v>250129S10_Mx</v>
      </c>
      <c r="C1810" t="s">
        <v>743</v>
      </c>
      <c r="D1810" s="70" t="s">
        <v>90</v>
      </c>
      <c r="E1810" s="70" t="s">
        <v>77</v>
      </c>
      <c r="F1810" s="70" t="str">
        <f t="shared" si="49"/>
        <v>250129S10_Mx_d15N_1_Phe</v>
      </c>
      <c r="G1810" s="146" t="s">
        <v>878</v>
      </c>
      <c r="H1810" s="70">
        <v>1</v>
      </c>
      <c r="I1810" s="147">
        <v>3.437480104</v>
      </c>
      <c r="J1810" s="70" t="s">
        <v>76</v>
      </c>
      <c r="K1810" s="70" t="s">
        <v>736</v>
      </c>
      <c r="R1810" t="s">
        <v>849</v>
      </c>
      <c r="S1810" t="s">
        <v>71</v>
      </c>
    </row>
    <row r="1811" spans="1:19" x14ac:dyDescent="0.25">
      <c r="A1811" s="70" t="str">
        <f>extraction!$C$44</f>
        <v>250129S10_Mx_Batch_32_Tube_10</v>
      </c>
      <c r="B1811" s="70" t="str">
        <f>extraction!$D$44</f>
        <v>250129S10_Mx</v>
      </c>
      <c r="C1811" t="s">
        <v>744</v>
      </c>
      <c r="D1811" s="70" t="s">
        <v>91</v>
      </c>
      <c r="E1811" s="70" t="s">
        <v>77</v>
      </c>
      <c r="F1811" s="70" t="str">
        <f t="shared" si="49"/>
        <v>250129S10_Mx_d15N_1_Pro</v>
      </c>
      <c r="G1811" s="146" t="s">
        <v>878</v>
      </c>
      <c r="H1811" s="70">
        <v>1</v>
      </c>
      <c r="I1811" s="147">
        <v>10.184027820000001</v>
      </c>
      <c r="J1811" s="70" t="s">
        <v>76</v>
      </c>
      <c r="K1811" s="70" t="s">
        <v>736</v>
      </c>
      <c r="R1811" t="s">
        <v>849</v>
      </c>
      <c r="S1811" t="s">
        <v>71</v>
      </c>
    </row>
    <row r="1812" spans="1:19" x14ac:dyDescent="0.25">
      <c r="A1812" s="70" t="str">
        <f>extraction!$C$44</f>
        <v>250129S10_Mx_Batch_32_Tube_10</v>
      </c>
      <c r="B1812" s="70" t="str">
        <f>extraction!$D$44</f>
        <v>250129S10_Mx</v>
      </c>
      <c r="C1812" t="s">
        <v>745</v>
      </c>
      <c r="D1812" s="70" t="s">
        <v>92</v>
      </c>
      <c r="E1812" s="70" t="s">
        <v>77</v>
      </c>
      <c r="F1812" s="70" t="str">
        <f t="shared" si="49"/>
        <v>250129S10_Mx_d15N_1_Ser</v>
      </c>
      <c r="G1812" s="146" t="s">
        <v>878</v>
      </c>
      <c r="H1812" s="70">
        <v>1</v>
      </c>
      <c r="I1812" s="147">
        <v>5.8661135289999997</v>
      </c>
      <c r="J1812" s="70" t="s">
        <v>76</v>
      </c>
      <c r="K1812" s="70" t="s">
        <v>736</v>
      </c>
      <c r="R1812" t="s">
        <v>849</v>
      </c>
      <c r="S1812" t="s">
        <v>71</v>
      </c>
    </row>
    <row r="1813" spans="1:19" x14ac:dyDescent="0.25">
      <c r="A1813" s="70" t="str">
        <f>extraction!$C$44</f>
        <v>250129S10_Mx_Batch_32_Tube_10</v>
      </c>
      <c r="B1813" s="70" t="str">
        <f>extraction!$D$44</f>
        <v>250129S10_Mx</v>
      </c>
      <c r="C1813" t="s">
        <v>746</v>
      </c>
      <c r="D1813" s="70" t="s">
        <v>93</v>
      </c>
      <c r="E1813" s="70" t="s">
        <v>77</v>
      </c>
      <c r="F1813" s="70" t="str">
        <f t="shared" si="49"/>
        <v>250129S10_Mx_d15N_1_Thr</v>
      </c>
      <c r="G1813" s="146" t="s">
        <v>878</v>
      </c>
      <c r="H1813" s="70">
        <v>1</v>
      </c>
      <c r="I1813" s="147">
        <v>-1.9209824360000001</v>
      </c>
      <c r="J1813" s="70" t="s">
        <v>76</v>
      </c>
      <c r="K1813" s="70" t="s">
        <v>736</v>
      </c>
      <c r="R1813" t="s">
        <v>849</v>
      </c>
      <c r="S1813" t="s">
        <v>71</v>
      </c>
    </row>
    <row r="1814" spans="1:19" x14ac:dyDescent="0.25">
      <c r="A1814" s="70" t="str">
        <f>extraction!$C$44</f>
        <v>250129S10_Mx_Batch_32_Tube_10</v>
      </c>
      <c r="B1814" s="70" t="str">
        <f>extraction!$D$44</f>
        <v>250129S10_Mx</v>
      </c>
      <c r="C1814" t="s">
        <v>747</v>
      </c>
      <c r="D1814" s="70" t="s">
        <v>94</v>
      </c>
      <c r="E1814" s="70" t="s">
        <v>77</v>
      </c>
      <c r="F1814" s="70" t="str">
        <f t="shared" si="49"/>
        <v>250129S10_Mx_d15N_1_Tyr</v>
      </c>
      <c r="G1814" s="146" t="s">
        <v>878</v>
      </c>
      <c r="H1814" s="70">
        <v>1</v>
      </c>
      <c r="I1814" s="147">
        <v>7.5367658219999996</v>
      </c>
      <c r="J1814" s="70" t="s">
        <v>76</v>
      </c>
      <c r="K1814" s="70" t="s">
        <v>736</v>
      </c>
      <c r="R1814" t="s">
        <v>849</v>
      </c>
      <c r="S1814" t="s">
        <v>71</v>
      </c>
    </row>
    <row r="1815" spans="1:19" x14ac:dyDescent="0.25">
      <c r="A1815" s="70" t="str">
        <f>extraction!$C$44</f>
        <v>250129S10_Mx_Batch_32_Tube_10</v>
      </c>
      <c r="B1815" s="70" t="str">
        <f>extraction!$D$44</f>
        <v>250129S10_Mx</v>
      </c>
      <c r="C1815" t="s">
        <v>774</v>
      </c>
      <c r="D1815" s="70" t="s">
        <v>95</v>
      </c>
      <c r="E1815" s="70" t="s">
        <v>77</v>
      </c>
      <c r="F1815" s="70" t="str">
        <f t="shared" si="49"/>
        <v>250129S10_Mx_d15N_1_Val</v>
      </c>
      <c r="G1815" s="146" t="s">
        <v>878</v>
      </c>
      <c r="H1815" s="70">
        <v>1</v>
      </c>
      <c r="I1815" s="122"/>
      <c r="J1815" s="70" t="s">
        <v>76</v>
      </c>
      <c r="K1815" s="70" t="s">
        <v>736</v>
      </c>
      <c r="R1815" t="s">
        <v>849</v>
      </c>
      <c r="S1815" t="s">
        <v>71</v>
      </c>
    </row>
    <row r="1816" spans="1:19" x14ac:dyDescent="0.25">
      <c r="A1816" s="70" t="str">
        <f>extraction!$C$44</f>
        <v>250129S10_Mx_Batch_32_Tube_10</v>
      </c>
      <c r="B1816" s="70" t="str">
        <f>extraction!$D$44</f>
        <v>250129S10_Mx</v>
      </c>
      <c r="C1816" t="s">
        <v>734</v>
      </c>
      <c r="D1816" s="70" t="s">
        <v>84</v>
      </c>
      <c r="E1816" s="70" t="s">
        <v>78</v>
      </c>
      <c r="F1816" s="70" t="str">
        <f t="shared" si="49"/>
        <v>250129S10_Mx_area_1_Ala</v>
      </c>
      <c r="G1816" s="146" t="s">
        <v>878</v>
      </c>
      <c r="H1816" s="70">
        <v>1</v>
      </c>
      <c r="I1816" s="147">
        <v>3.5230000000000001</v>
      </c>
      <c r="K1816" s="70" t="s">
        <v>736</v>
      </c>
      <c r="R1816" t="s">
        <v>849</v>
      </c>
      <c r="S1816" t="s">
        <v>71</v>
      </c>
    </row>
    <row r="1817" spans="1:19" x14ac:dyDescent="0.25">
      <c r="A1817" s="70" t="str">
        <f>extraction!$C$44</f>
        <v>250129S10_Mx_Batch_32_Tube_10</v>
      </c>
      <c r="B1817" s="70" t="str">
        <f>extraction!$D$44</f>
        <v>250129S10_Mx</v>
      </c>
      <c r="C1817" t="s">
        <v>738</v>
      </c>
      <c r="D1817" s="70" t="s">
        <v>85</v>
      </c>
      <c r="E1817" s="70" t="s">
        <v>78</v>
      </c>
      <c r="F1817" s="70" t="str">
        <f t="shared" si="49"/>
        <v>250129S10_Mx_area_1_Asp</v>
      </c>
      <c r="G1817" s="146" t="s">
        <v>878</v>
      </c>
      <c r="H1817" s="70">
        <v>1</v>
      </c>
      <c r="I1817" s="147">
        <v>7.407</v>
      </c>
      <c r="K1817" s="70" t="s">
        <v>736</v>
      </c>
      <c r="R1817" t="s">
        <v>849</v>
      </c>
      <c r="S1817" t="s">
        <v>71</v>
      </c>
    </row>
    <row r="1818" spans="1:19" x14ac:dyDescent="0.25">
      <c r="A1818" s="70" t="str">
        <f>extraction!$C$44</f>
        <v>250129S10_Mx_Batch_32_Tube_10</v>
      </c>
      <c r="B1818" s="70" t="str">
        <f>extraction!$D$44</f>
        <v>250129S10_Mx</v>
      </c>
      <c r="C1818" t="s">
        <v>851</v>
      </c>
      <c r="D1818" s="70" t="s">
        <v>86</v>
      </c>
      <c r="E1818" s="70" t="s">
        <v>78</v>
      </c>
      <c r="F1818" s="70" t="str">
        <f t="shared" si="49"/>
        <v>250129S10_Mx_area_1_Glu</v>
      </c>
      <c r="G1818" s="146" t="s">
        <v>878</v>
      </c>
      <c r="H1818" s="70">
        <v>1</v>
      </c>
      <c r="I1818" s="147">
        <v>7.359</v>
      </c>
      <c r="K1818" s="70" t="s">
        <v>736</v>
      </c>
      <c r="R1818" t="s">
        <v>849</v>
      </c>
      <c r="S1818" t="s">
        <v>71</v>
      </c>
    </row>
    <row r="1819" spans="1:19" x14ac:dyDescent="0.25">
      <c r="A1819" s="70" t="str">
        <f>extraction!$C$44</f>
        <v>250129S10_Mx_Batch_32_Tube_10</v>
      </c>
      <c r="B1819" s="70" t="str">
        <f>extraction!$D$44</f>
        <v>250129S10_Mx</v>
      </c>
      <c r="C1819" s="127" t="s">
        <v>155</v>
      </c>
      <c r="D1819" s="70" t="s">
        <v>87</v>
      </c>
      <c r="E1819" s="70" t="s">
        <v>78</v>
      </c>
      <c r="F1819" s="70" t="str">
        <f t="shared" si="49"/>
        <v>250129S10_Mx_area_1_Gly</v>
      </c>
      <c r="G1819" s="146" t="s">
        <v>878</v>
      </c>
      <c r="H1819" s="70">
        <v>1</v>
      </c>
      <c r="I1819" s="147">
        <v>7.0750000000000002</v>
      </c>
      <c r="K1819" s="70" t="s">
        <v>736</v>
      </c>
      <c r="R1819" t="s">
        <v>849</v>
      </c>
      <c r="S1819" t="s">
        <v>71</v>
      </c>
    </row>
    <row r="1820" spans="1:19" x14ac:dyDescent="0.25">
      <c r="A1820" s="70" t="str">
        <f>extraction!$C$44</f>
        <v>250129S10_Mx_Batch_32_Tube_10</v>
      </c>
      <c r="B1820" s="70" t="str">
        <f>extraction!$D$44</f>
        <v>250129S10_Mx</v>
      </c>
      <c r="C1820" t="s">
        <v>739</v>
      </c>
      <c r="D1820" s="70" t="s">
        <v>850</v>
      </c>
      <c r="E1820" s="70" t="s">
        <v>78</v>
      </c>
      <c r="F1820" s="70" t="str">
        <f t="shared" si="49"/>
        <v>250129S10_Mx_area_1_Ile</v>
      </c>
      <c r="G1820" s="146" t="s">
        <v>878</v>
      </c>
      <c r="H1820" s="70">
        <v>1</v>
      </c>
      <c r="I1820" s="147">
        <v>1.4570000000000001</v>
      </c>
      <c r="K1820" s="70" t="s">
        <v>736</v>
      </c>
      <c r="R1820" t="s">
        <v>849</v>
      </c>
      <c r="S1820" t="s">
        <v>71</v>
      </c>
    </row>
    <row r="1821" spans="1:19" x14ac:dyDescent="0.25">
      <c r="A1821" s="70" t="str">
        <f>extraction!$C$44</f>
        <v>250129S10_Mx_Batch_32_Tube_10</v>
      </c>
      <c r="B1821" s="70" t="str">
        <f>extraction!$D$44</f>
        <v>250129S10_Mx</v>
      </c>
      <c r="C1821" t="s">
        <v>740</v>
      </c>
      <c r="D1821" s="70" t="s">
        <v>88</v>
      </c>
      <c r="E1821" s="70" t="s">
        <v>78</v>
      </c>
      <c r="F1821" s="70" t="str">
        <f t="shared" si="49"/>
        <v>250129S10_Mx_area_1_Leu</v>
      </c>
      <c r="G1821" s="146" t="s">
        <v>878</v>
      </c>
      <c r="H1821" s="70">
        <v>1</v>
      </c>
      <c r="I1821" s="147">
        <v>3.7450000000000001</v>
      </c>
      <c r="K1821" s="70" t="s">
        <v>736</v>
      </c>
      <c r="R1821" t="s">
        <v>849</v>
      </c>
      <c r="S1821" t="s">
        <v>71</v>
      </c>
    </row>
    <row r="1822" spans="1:19" x14ac:dyDescent="0.25">
      <c r="A1822" s="70" t="str">
        <f>extraction!$C$44</f>
        <v>250129S10_Mx_Batch_32_Tube_10</v>
      </c>
      <c r="B1822" s="70" t="str">
        <f>extraction!$D$44</f>
        <v>250129S10_Mx</v>
      </c>
      <c r="C1822" t="s">
        <v>741</v>
      </c>
      <c r="D1822" s="70" t="s">
        <v>89</v>
      </c>
      <c r="E1822" s="70" t="s">
        <v>78</v>
      </c>
      <c r="F1822" s="70" t="str">
        <f t="shared" si="49"/>
        <v>250129S10_Mx_area_1_Lys</v>
      </c>
      <c r="G1822" s="146" t="s">
        <v>878</v>
      </c>
      <c r="H1822" s="70">
        <v>1</v>
      </c>
      <c r="I1822" s="147">
        <v>4.9770000000000003</v>
      </c>
      <c r="K1822" s="70" t="s">
        <v>736</v>
      </c>
      <c r="R1822" t="s">
        <v>849</v>
      </c>
      <c r="S1822" t="s">
        <v>71</v>
      </c>
    </row>
    <row r="1823" spans="1:19" x14ac:dyDescent="0.25">
      <c r="A1823" s="70" t="str">
        <f>extraction!$C$44</f>
        <v>250129S10_Mx_Batch_32_Tube_10</v>
      </c>
      <c r="B1823" s="70" t="str">
        <f>extraction!$D$44</f>
        <v>250129S10_Mx</v>
      </c>
      <c r="C1823" t="s">
        <v>742</v>
      </c>
      <c r="D1823" s="70" t="s">
        <v>852</v>
      </c>
      <c r="E1823" s="70" t="s">
        <v>78</v>
      </c>
      <c r="F1823" s="70" t="str">
        <f t="shared" si="49"/>
        <v>250129S10_Mx_area_1_NLeu</v>
      </c>
      <c r="G1823" s="146" t="s">
        <v>878</v>
      </c>
      <c r="H1823" s="70">
        <v>1</v>
      </c>
      <c r="I1823" s="147">
        <v>13.728999999999999</v>
      </c>
      <c r="K1823" s="70" t="s">
        <v>736</v>
      </c>
      <c r="R1823" t="s">
        <v>849</v>
      </c>
      <c r="S1823" t="s">
        <v>71</v>
      </c>
    </row>
    <row r="1824" spans="1:19" x14ac:dyDescent="0.25">
      <c r="A1824" s="70" t="str">
        <f>extraction!$C$44</f>
        <v>250129S10_Mx_Batch_32_Tube_10</v>
      </c>
      <c r="B1824" s="70" t="str">
        <f>extraction!$D$44</f>
        <v>250129S10_Mx</v>
      </c>
      <c r="C1824" t="s">
        <v>743</v>
      </c>
      <c r="D1824" s="70" t="s">
        <v>90</v>
      </c>
      <c r="E1824" s="70" t="s">
        <v>78</v>
      </c>
      <c r="F1824" s="70" t="str">
        <f t="shared" si="49"/>
        <v>250129S10_Mx_area_1_Phe</v>
      </c>
      <c r="G1824" s="146" t="s">
        <v>878</v>
      </c>
      <c r="H1824" s="70">
        <v>1</v>
      </c>
      <c r="I1824" s="147">
        <v>1.762</v>
      </c>
      <c r="K1824" s="70" t="s">
        <v>736</v>
      </c>
      <c r="R1824" t="s">
        <v>849</v>
      </c>
      <c r="S1824" t="s">
        <v>71</v>
      </c>
    </row>
    <row r="1825" spans="1:19" x14ac:dyDescent="0.25">
      <c r="A1825" s="70" t="str">
        <f>extraction!$C$44</f>
        <v>250129S10_Mx_Batch_32_Tube_10</v>
      </c>
      <c r="B1825" s="70" t="str">
        <f>extraction!$D$44</f>
        <v>250129S10_Mx</v>
      </c>
      <c r="C1825" t="s">
        <v>744</v>
      </c>
      <c r="D1825" s="70" t="s">
        <v>91</v>
      </c>
      <c r="E1825" s="70" t="s">
        <v>78</v>
      </c>
      <c r="F1825" s="70" t="str">
        <f t="shared" si="49"/>
        <v>250129S10_Mx_area_1_Pro</v>
      </c>
      <c r="G1825" s="146" t="s">
        <v>878</v>
      </c>
      <c r="H1825" s="70">
        <v>1</v>
      </c>
      <c r="I1825" s="147">
        <v>3.2610000000000001</v>
      </c>
      <c r="K1825" s="70" t="s">
        <v>736</v>
      </c>
      <c r="R1825" t="s">
        <v>849</v>
      </c>
      <c r="S1825" t="s">
        <v>71</v>
      </c>
    </row>
    <row r="1826" spans="1:19" x14ac:dyDescent="0.25">
      <c r="A1826" s="70" t="str">
        <f>extraction!$C$44</f>
        <v>250129S10_Mx_Batch_32_Tube_10</v>
      </c>
      <c r="B1826" s="70" t="str">
        <f>extraction!$D$44</f>
        <v>250129S10_Mx</v>
      </c>
      <c r="C1826" t="s">
        <v>745</v>
      </c>
      <c r="D1826" s="70" t="s">
        <v>92</v>
      </c>
      <c r="E1826" s="70" t="s">
        <v>78</v>
      </c>
      <c r="F1826" s="70" t="str">
        <f t="shared" si="49"/>
        <v>250129S10_Mx_area_1_Ser</v>
      </c>
      <c r="G1826" s="146" t="s">
        <v>878</v>
      </c>
      <c r="H1826" s="70">
        <v>1</v>
      </c>
      <c r="I1826" s="147">
        <v>4.0730000000000004</v>
      </c>
      <c r="K1826" s="70" t="s">
        <v>736</v>
      </c>
      <c r="R1826" t="s">
        <v>849</v>
      </c>
      <c r="S1826" t="s">
        <v>71</v>
      </c>
    </row>
    <row r="1827" spans="1:19" x14ac:dyDescent="0.25">
      <c r="A1827" s="70" t="str">
        <f>extraction!$C$44</f>
        <v>250129S10_Mx_Batch_32_Tube_10</v>
      </c>
      <c r="B1827" s="70" t="str">
        <f>extraction!$D$44</f>
        <v>250129S10_Mx</v>
      </c>
      <c r="C1827" t="s">
        <v>746</v>
      </c>
      <c r="D1827" s="70" t="s">
        <v>93</v>
      </c>
      <c r="E1827" s="70" t="s">
        <v>78</v>
      </c>
      <c r="F1827" s="70" t="str">
        <f t="shared" si="49"/>
        <v>250129S10_Mx_area_1_Thr</v>
      </c>
      <c r="G1827" s="146" t="s">
        <v>878</v>
      </c>
      <c r="H1827" s="70">
        <v>1</v>
      </c>
      <c r="I1827" s="147">
        <v>3.456</v>
      </c>
      <c r="K1827" s="70" t="s">
        <v>736</v>
      </c>
      <c r="R1827" t="s">
        <v>849</v>
      </c>
      <c r="S1827" t="s">
        <v>71</v>
      </c>
    </row>
    <row r="1828" spans="1:19" x14ac:dyDescent="0.25">
      <c r="A1828" s="70" t="str">
        <f>extraction!$C$44</f>
        <v>250129S10_Mx_Batch_32_Tube_10</v>
      </c>
      <c r="B1828" s="70" t="str">
        <f>extraction!$D$44</f>
        <v>250129S10_Mx</v>
      </c>
      <c r="C1828" t="s">
        <v>747</v>
      </c>
      <c r="D1828" s="70" t="s">
        <v>94</v>
      </c>
      <c r="E1828" s="70" t="s">
        <v>78</v>
      </c>
      <c r="F1828" s="70" t="str">
        <f t="shared" si="49"/>
        <v>250129S10_Mx_area_1_Tyr</v>
      </c>
      <c r="G1828" s="146" t="s">
        <v>878</v>
      </c>
      <c r="H1828" s="70">
        <v>1</v>
      </c>
      <c r="I1828" s="147">
        <v>0.99399999999999999</v>
      </c>
      <c r="K1828" s="70" t="s">
        <v>736</v>
      </c>
      <c r="R1828" t="s">
        <v>849</v>
      </c>
      <c r="S1828" t="s">
        <v>71</v>
      </c>
    </row>
    <row r="1829" spans="1:19" x14ac:dyDescent="0.25">
      <c r="A1829" s="70" t="str">
        <f>extraction!$C$44</f>
        <v>250129S10_Mx_Batch_32_Tube_10</v>
      </c>
      <c r="B1829" s="70" t="str">
        <f>extraction!$D$44</f>
        <v>250129S10_Mx</v>
      </c>
      <c r="C1829" t="s">
        <v>774</v>
      </c>
      <c r="D1829" s="70" t="s">
        <v>95</v>
      </c>
      <c r="E1829" s="70" t="s">
        <v>78</v>
      </c>
      <c r="F1829" s="70" t="str">
        <f t="shared" si="49"/>
        <v>250129S10_Mx_area_1_Val</v>
      </c>
      <c r="G1829" s="146" t="s">
        <v>878</v>
      </c>
      <c r="H1829" s="70">
        <v>1</v>
      </c>
      <c r="I1829" s="147"/>
      <c r="K1829" s="70" t="s">
        <v>736</v>
      </c>
      <c r="R1829" t="s">
        <v>849</v>
      </c>
      <c r="S1829" t="s">
        <v>71</v>
      </c>
    </row>
    <row r="1831" spans="1:19" x14ac:dyDescent="0.25">
      <c r="A1831" s="70" t="str">
        <f>extraction!$C$44</f>
        <v>250129S10_Mx_Batch_32_Tube_10</v>
      </c>
      <c r="B1831" s="70" t="str">
        <f>extraction!$D$44</f>
        <v>250129S10_Mx</v>
      </c>
      <c r="C1831" t="s">
        <v>734</v>
      </c>
      <c r="D1831" s="70" t="s">
        <v>84</v>
      </c>
      <c r="E1831" s="70" t="s">
        <v>77</v>
      </c>
      <c r="F1831" s="70" t="str">
        <f>B1831&amp;"_"&amp;LEFT(E1831,4)&amp;"_"&amp;H1802&amp;"_"&amp;D1831</f>
        <v>250129S10_Mx_d15N_1_Ala</v>
      </c>
      <c r="G1831" s="144" t="s">
        <v>898</v>
      </c>
      <c r="H1831" s="70">
        <v>2</v>
      </c>
      <c r="I1831" s="122">
        <v>15.68419374</v>
      </c>
      <c r="J1831" s="70" t="s">
        <v>76</v>
      </c>
      <c r="K1831" s="70" t="s">
        <v>736</v>
      </c>
      <c r="R1831" t="s">
        <v>849</v>
      </c>
      <c r="S1831" t="s">
        <v>71</v>
      </c>
    </row>
    <row r="1832" spans="1:19" x14ac:dyDescent="0.25">
      <c r="A1832" s="70" t="str">
        <f>extraction!$C$44</f>
        <v>250129S10_Mx_Batch_32_Tube_10</v>
      </c>
      <c r="B1832" s="70" t="str">
        <f>extraction!$D$44</f>
        <v>250129S10_Mx</v>
      </c>
      <c r="C1832" t="s">
        <v>738</v>
      </c>
      <c r="D1832" s="70" t="s">
        <v>85</v>
      </c>
      <c r="E1832" s="70" t="s">
        <v>77</v>
      </c>
      <c r="F1832" s="70" t="str">
        <f>B1832&amp;"_"&amp;LEFT(E1832,4)&amp;"_"&amp;H1803&amp;"_"&amp;D1832</f>
        <v>250129S10_Mx_d15N_1_Asp</v>
      </c>
      <c r="G1832" s="144" t="s">
        <v>898</v>
      </c>
      <c r="H1832" s="70">
        <v>2</v>
      </c>
      <c r="I1832" s="122">
        <v>10.985158670000001</v>
      </c>
      <c r="J1832" s="70" t="s">
        <v>76</v>
      </c>
      <c r="K1832" s="70" t="s">
        <v>736</v>
      </c>
      <c r="R1832" t="s">
        <v>849</v>
      </c>
      <c r="S1832" t="s">
        <v>71</v>
      </c>
    </row>
    <row r="1833" spans="1:19" x14ac:dyDescent="0.25">
      <c r="A1833" s="70" t="str">
        <f>extraction!$C$44</f>
        <v>250129S10_Mx_Batch_32_Tube_10</v>
      </c>
      <c r="B1833" s="70" t="str">
        <f>extraction!$D$44</f>
        <v>250129S10_Mx</v>
      </c>
      <c r="C1833" t="s">
        <v>851</v>
      </c>
      <c r="D1833" s="70" t="s">
        <v>86</v>
      </c>
      <c r="E1833" s="70" t="s">
        <v>77</v>
      </c>
      <c r="F1833" s="70" t="str">
        <f>B1833&amp;"_"&amp;LEFT(E1833,4)&amp;"_"&amp;H1804&amp;"_"&amp;D1833</f>
        <v>250129S10_Mx_d15N_1_Glu</v>
      </c>
      <c r="G1833" s="144" t="s">
        <v>898</v>
      </c>
      <c r="H1833" s="70">
        <v>2</v>
      </c>
      <c r="I1833" s="122">
        <v>14.4466965</v>
      </c>
      <c r="J1833" s="70" t="s">
        <v>76</v>
      </c>
      <c r="K1833" s="70" t="s">
        <v>736</v>
      </c>
      <c r="R1833" t="s">
        <v>849</v>
      </c>
      <c r="S1833" t="s">
        <v>71</v>
      </c>
    </row>
    <row r="1834" spans="1:19" x14ac:dyDescent="0.25">
      <c r="A1834" s="70" t="str">
        <f>extraction!$C$44</f>
        <v>250129S10_Mx_Batch_32_Tube_10</v>
      </c>
      <c r="B1834" s="70" t="str">
        <f>extraction!$D$44</f>
        <v>250129S10_Mx</v>
      </c>
      <c r="C1834" s="127" t="s">
        <v>155</v>
      </c>
      <c r="D1834" s="70" t="s">
        <v>87</v>
      </c>
      <c r="E1834" s="70" t="s">
        <v>77</v>
      </c>
      <c r="F1834" s="70" t="str">
        <f>B1834&amp;"_"&amp;LEFT(E1834,4)&amp;"_"&amp;H1805&amp;"_"&amp;D1834</f>
        <v>250129S10_Mx_d15N_1_Gly</v>
      </c>
      <c r="G1834" s="144" t="s">
        <v>898</v>
      </c>
      <c r="H1834" s="70">
        <v>2</v>
      </c>
      <c r="I1834" s="122">
        <v>8.9399354009999996</v>
      </c>
      <c r="J1834" s="70" t="s">
        <v>76</v>
      </c>
      <c r="K1834" s="70" t="s">
        <v>736</v>
      </c>
      <c r="R1834" t="s">
        <v>849</v>
      </c>
      <c r="S1834" t="s">
        <v>71</v>
      </c>
    </row>
    <row r="1835" spans="1:19" x14ac:dyDescent="0.25">
      <c r="A1835" s="70" t="str">
        <f>extraction!$C$44</f>
        <v>250129S10_Mx_Batch_32_Tube_10</v>
      </c>
      <c r="B1835" s="70" t="str">
        <f>extraction!$D$44</f>
        <v>250129S10_Mx</v>
      </c>
      <c r="C1835" t="s">
        <v>739</v>
      </c>
      <c r="D1835" s="70" t="s">
        <v>850</v>
      </c>
      <c r="E1835" s="70" t="s">
        <v>77</v>
      </c>
      <c r="F1835" s="70" t="str">
        <f>B1835&amp;"_"&amp;LEFT(E1835,4)&amp;"_"&amp;H1806&amp;"_"&amp;D1835</f>
        <v>250129S10_Mx_d15N_1_Ile</v>
      </c>
      <c r="G1835" s="144" t="s">
        <v>898</v>
      </c>
      <c r="H1835" s="70">
        <v>2</v>
      </c>
      <c r="I1835" s="122">
        <v>9.8309740510000001</v>
      </c>
      <c r="J1835" s="70" t="s">
        <v>76</v>
      </c>
      <c r="K1835" s="70" t="s">
        <v>736</v>
      </c>
      <c r="R1835" t="s">
        <v>849</v>
      </c>
      <c r="S1835" t="s">
        <v>71</v>
      </c>
    </row>
    <row r="1836" spans="1:19" x14ac:dyDescent="0.25">
      <c r="A1836" s="70" t="str">
        <f>extraction!$C$44</f>
        <v>250129S10_Mx_Batch_32_Tube_10</v>
      </c>
      <c r="B1836" s="70" t="str">
        <f>extraction!$D$44</f>
        <v>250129S10_Mx</v>
      </c>
      <c r="C1836" t="s">
        <v>740</v>
      </c>
      <c r="D1836" s="70" t="s">
        <v>88</v>
      </c>
      <c r="E1836" s="70" t="s">
        <v>77</v>
      </c>
      <c r="F1836" s="70" t="str">
        <f>B1836&amp;"_"&amp;LEFT(E1836,4)&amp;"_"&amp;H1807&amp;"_"&amp;D1836</f>
        <v>250129S10_Mx_d15N_1_Leu</v>
      </c>
      <c r="G1836" s="144" t="s">
        <v>898</v>
      </c>
      <c r="H1836" s="70">
        <v>2</v>
      </c>
      <c r="I1836" s="122">
        <v>10.11240815</v>
      </c>
      <c r="J1836" s="70" t="s">
        <v>76</v>
      </c>
      <c r="K1836" s="70" t="s">
        <v>736</v>
      </c>
      <c r="R1836" t="s">
        <v>849</v>
      </c>
      <c r="S1836" t="s">
        <v>71</v>
      </c>
    </row>
    <row r="1837" spans="1:19" x14ac:dyDescent="0.25">
      <c r="A1837" s="70" t="str">
        <f>extraction!$C$44</f>
        <v>250129S10_Mx_Batch_32_Tube_10</v>
      </c>
      <c r="B1837" s="70" t="str">
        <f>extraction!$D$44</f>
        <v>250129S10_Mx</v>
      </c>
      <c r="C1837" t="s">
        <v>741</v>
      </c>
      <c r="D1837" s="70" t="s">
        <v>89</v>
      </c>
      <c r="E1837" s="70" t="s">
        <v>77</v>
      </c>
      <c r="F1837" s="70" t="str">
        <f>B1837&amp;"_"&amp;LEFT(E1837,4)&amp;"_"&amp;H1808&amp;"_"&amp;D1837</f>
        <v>250129S10_Mx_d15N_1_Lys</v>
      </c>
      <c r="G1837" s="144" t="s">
        <v>898</v>
      </c>
      <c r="H1837" s="70">
        <v>2</v>
      </c>
      <c r="I1837" s="122">
        <v>4.3587572100000003</v>
      </c>
      <c r="J1837" s="70" t="s">
        <v>76</v>
      </c>
      <c r="K1837" s="70" t="s">
        <v>736</v>
      </c>
      <c r="R1837" t="s">
        <v>849</v>
      </c>
      <c r="S1837" t="s">
        <v>71</v>
      </c>
    </row>
    <row r="1838" spans="1:19" x14ac:dyDescent="0.25">
      <c r="A1838" s="70" t="str">
        <f>extraction!$C$44</f>
        <v>250129S10_Mx_Batch_32_Tube_10</v>
      </c>
      <c r="B1838" s="70" t="str">
        <f>extraction!$D$44</f>
        <v>250129S10_Mx</v>
      </c>
      <c r="C1838" t="s">
        <v>742</v>
      </c>
      <c r="D1838" s="70" t="s">
        <v>852</v>
      </c>
      <c r="E1838" s="70" t="s">
        <v>77</v>
      </c>
      <c r="F1838" s="70" t="str">
        <f>B1838&amp;"_"&amp;LEFT(E1838,4)&amp;"_"&amp;H1809&amp;"_"&amp;D1838</f>
        <v>250129S10_Mx_d15N_1_NLeu</v>
      </c>
      <c r="G1838" s="144" t="s">
        <v>898</v>
      </c>
      <c r="H1838" s="70">
        <v>2</v>
      </c>
      <c r="I1838" s="122">
        <v>-2.817304349</v>
      </c>
      <c r="J1838" s="70" t="s">
        <v>76</v>
      </c>
      <c r="K1838" s="70" t="s">
        <v>736</v>
      </c>
      <c r="R1838" t="s">
        <v>849</v>
      </c>
      <c r="S1838" t="s">
        <v>71</v>
      </c>
    </row>
    <row r="1839" spans="1:19" x14ac:dyDescent="0.25">
      <c r="A1839" s="70" t="str">
        <f>extraction!$C$44</f>
        <v>250129S10_Mx_Batch_32_Tube_10</v>
      </c>
      <c r="B1839" s="70" t="str">
        <f>extraction!$D$44</f>
        <v>250129S10_Mx</v>
      </c>
      <c r="C1839" t="s">
        <v>743</v>
      </c>
      <c r="D1839" s="70" t="s">
        <v>90</v>
      </c>
      <c r="E1839" s="70" t="s">
        <v>77</v>
      </c>
      <c r="F1839" s="70" t="str">
        <f>B1839&amp;"_"&amp;LEFT(E1839,4)&amp;"_"&amp;H1810&amp;"_"&amp;D1839</f>
        <v>250129S10_Mx_d15N_1_Phe</v>
      </c>
      <c r="G1839" s="144" t="s">
        <v>898</v>
      </c>
      <c r="H1839" s="70">
        <v>2</v>
      </c>
      <c r="I1839" s="122">
        <v>6.121530366</v>
      </c>
      <c r="J1839" s="70" t="s">
        <v>76</v>
      </c>
      <c r="K1839" s="70" t="s">
        <v>736</v>
      </c>
      <c r="R1839" t="s">
        <v>849</v>
      </c>
      <c r="S1839" t="s">
        <v>71</v>
      </c>
    </row>
    <row r="1840" spans="1:19" x14ac:dyDescent="0.25">
      <c r="A1840" s="70" t="str">
        <f>extraction!$C$44</f>
        <v>250129S10_Mx_Batch_32_Tube_10</v>
      </c>
      <c r="B1840" s="70" t="str">
        <f>extraction!$D$44</f>
        <v>250129S10_Mx</v>
      </c>
      <c r="C1840" t="s">
        <v>744</v>
      </c>
      <c r="D1840" s="70" t="s">
        <v>91</v>
      </c>
      <c r="E1840" s="70" t="s">
        <v>77</v>
      </c>
      <c r="F1840" s="70" t="str">
        <f>B1840&amp;"_"&amp;LEFT(E1840,4)&amp;"_"&amp;H1811&amp;"_"&amp;D1840</f>
        <v>250129S10_Mx_d15N_1_Pro</v>
      </c>
      <c r="G1840" s="144" t="s">
        <v>898</v>
      </c>
      <c r="H1840" s="70">
        <v>2</v>
      </c>
      <c r="I1840" s="122">
        <v>13.060862159999999</v>
      </c>
      <c r="J1840" s="70" t="s">
        <v>76</v>
      </c>
      <c r="K1840" s="70" t="s">
        <v>736</v>
      </c>
      <c r="R1840" t="s">
        <v>849</v>
      </c>
      <c r="S1840" t="s">
        <v>71</v>
      </c>
    </row>
    <row r="1841" spans="1:19" x14ac:dyDescent="0.25">
      <c r="A1841" s="70" t="str">
        <f>extraction!$C$44</f>
        <v>250129S10_Mx_Batch_32_Tube_10</v>
      </c>
      <c r="B1841" s="70" t="str">
        <f>extraction!$D$44</f>
        <v>250129S10_Mx</v>
      </c>
      <c r="C1841" t="s">
        <v>745</v>
      </c>
      <c r="D1841" s="70" t="s">
        <v>92</v>
      </c>
      <c r="E1841" s="70" t="s">
        <v>77</v>
      </c>
      <c r="F1841" s="70" t="str">
        <f>B1841&amp;"_"&amp;LEFT(E1841,4)&amp;"_"&amp;H1812&amp;"_"&amp;D1841</f>
        <v>250129S10_Mx_d15N_1_Ser</v>
      </c>
      <c r="G1841" s="144" t="s">
        <v>898</v>
      </c>
      <c r="H1841" s="70">
        <v>2</v>
      </c>
      <c r="I1841" s="122">
        <v>5.8634644400000004</v>
      </c>
      <c r="J1841" s="70" t="s">
        <v>76</v>
      </c>
      <c r="K1841" s="70" t="s">
        <v>736</v>
      </c>
      <c r="R1841" t="s">
        <v>849</v>
      </c>
      <c r="S1841" t="s">
        <v>71</v>
      </c>
    </row>
    <row r="1842" spans="1:19" x14ac:dyDescent="0.25">
      <c r="A1842" s="70" t="str">
        <f>extraction!$C$44</f>
        <v>250129S10_Mx_Batch_32_Tube_10</v>
      </c>
      <c r="B1842" s="70" t="str">
        <f>extraction!$D$44</f>
        <v>250129S10_Mx</v>
      </c>
      <c r="C1842" t="s">
        <v>746</v>
      </c>
      <c r="D1842" s="70" t="s">
        <v>93</v>
      </c>
      <c r="E1842" s="70" t="s">
        <v>77</v>
      </c>
      <c r="F1842" s="70" t="str">
        <f>B1842&amp;"_"&amp;LEFT(E1842,4)&amp;"_"&amp;H1813&amp;"_"&amp;D1842</f>
        <v>250129S10_Mx_d15N_1_Thr</v>
      </c>
      <c r="G1842" s="144" t="s">
        <v>898</v>
      </c>
      <c r="H1842" s="70">
        <v>2</v>
      </c>
      <c r="I1842" s="122">
        <v>-1.9811301079999999</v>
      </c>
      <c r="J1842" s="70" t="s">
        <v>76</v>
      </c>
      <c r="K1842" s="70" t="s">
        <v>736</v>
      </c>
      <c r="R1842" t="s">
        <v>849</v>
      </c>
      <c r="S1842" t="s">
        <v>71</v>
      </c>
    </row>
    <row r="1843" spans="1:19" x14ac:dyDescent="0.25">
      <c r="A1843" s="70" t="str">
        <f>extraction!$C$44</f>
        <v>250129S10_Mx_Batch_32_Tube_10</v>
      </c>
      <c r="B1843" s="70" t="str">
        <f>extraction!$D$44</f>
        <v>250129S10_Mx</v>
      </c>
      <c r="C1843" t="s">
        <v>747</v>
      </c>
      <c r="D1843" s="70" t="s">
        <v>94</v>
      </c>
      <c r="E1843" s="70" t="s">
        <v>77</v>
      </c>
      <c r="F1843" s="70" t="str">
        <f>B1843&amp;"_"&amp;LEFT(E1843,4)&amp;"_"&amp;H1814&amp;"_"&amp;D1843</f>
        <v>250129S10_Mx_d15N_1_Tyr</v>
      </c>
      <c r="G1843" s="144" t="s">
        <v>898</v>
      </c>
      <c r="H1843" s="70">
        <v>2</v>
      </c>
      <c r="I1843" s="122">
        <v>3.1913644969999999</v>
      </c>
      <c r="J1843" s="70" t="s">
        <v>76</v>
      </c>
      <c r="K1843" s="70" t="s">
        <v>736</v>
      </c>
      <c r="R1843" t="s">
        <v>849</v>
      </c>
      <c r="S1843" t="s">
        <v>71</v>
      </c>
    </row>
    <row r="1844" spans="1:19" x14ac:dyDescent="0.25">
      <c r="A1844" s="70" t="str">
        <f>extraction!$C$44</f>
        <v>250129S10_Mx_Batch_32_Tube_10</v>
      </c>
      <c r="B1844" s="70" t="str">
        <f>extraction!$D$44</f>
        <v>250129S10_Mx</v>
      </c>
      <c r="C1844" t="s">
        <v>774</v>
      </c>
      <c r="D1844" s="70" t="s">
        <v>95</v>
      </c>
      <c r="E1844" s="70" t="s">
        <v>77</v>
      </c>
      <c r="F1844" s="70" t="str">
        <f>B1844&amp;"_"&amp;LEFT(E1844,4)&amp;"_"&amp;H1815&amp;"_"&amp;D1844</f>
        <v>250129S10_Mx_d15N_1_Val</v>
      </c>
      <c r="G1844" s="144" t="s">
        <v>898</v>
      </c>
      <c r="H1844" s="70">
        <v>2</v>
      </c>
      <c r="I1844" s="147"/>
      <c r="J1844" s="70" t="s">
        <v>76</v>
      </c>
      <c r="K1844" s="70" t="s">
        <v>736</v>
      </c>
      <c r="R1844" t="s">
        <v>849</v>
      </c>
      <c r="S1844" t="s">
        <v>71</v>
      </c>
    </row>
    <row r="1845" spans="1:19" x14ac:dyDescent="0.25">
      <c r="A1845" s="70" t="str">
        <f>extraction!$C$44</f>
        <v>250129S10_Mx_Batch_32_Tube_10</v>
      </c>
      <c r="B1845" s="70" t="str">
        <f>extraction!$D$44</f>
        <v>250129S10_Mx</v>
      </c>
      <c r="C1845" t="s">
        <v>734</v>
      </c>
      <c r="D1845" s="70" t="s">
        <v>84</v>
      </c>
      <c r="E1845" s="70" t="s">
        <v>78</v>
      </c>
      <c r="F1845" s="70" t="str">
        <f>B1845&amp;"_"&amp;LEFT(E1845,4)&amp;"_"&amp;H1816&amp;"_"&amp;D1845</f>
        <v>250129S10_Mx_area_1_Ala</v>
      </c>
      <c r="G1845" s="144" t="s">
        <v>898</v>
      </c>
      <c r="H1845" s="70">
        <v>2</v>
      </c>
      <c r="I1845" s="122">
        <v>3.4489999999999998</v>
      </c>
      <c r="K1845" s="70" t="s">
        <v>736</v>
      </c>
      <c r="R1845" t="s">
        <v>849</v>
      </c>
      <c r="S1845" t="s">
        <v>71</v>
      </c>
    </row>
    <row r="1846" spans="1:19" x14ac:dyDescent="0.25">
      <c r="A1846" s="70" t="str">
        <f>extraction!$C$44</f>
        <v>250129S10_Mx_Batch_32_Tube_10</v>
      </c>
      <c r="B1846" s="70" t="str">
        <f>extraction!$D$44</f>
        <v>250129S10_Mx</v>
      </c>
      <c r="C1846" t="s">
        <v>738</v>
      </c>
      <c r="D1846" s="70" t="s">
        <v>85</v>
      </c>
      <c r="E1846" s="70" t="s">
        <v>78</v>
      </c>
      <c r="F1846" s="70" t="str">
        <f>B1846&amp;"_"&amp;LEFT(E1846,4)&amp;"_"&amp;H1817&amp;"_"&amp;D1846</f>
        <v>250129S10_Mx_area_1_Asp</v>
      </c>
      <c r="G1846" s="144" t="s">
        <v>898</v>
      </c>
      <c r="H1846" s="70">
        <v>2</v>
      </c>
      <c r="I1846" s="122">
        <v>6.569</v>
      </c>
      <c r="K1846" s="70" t="s">
        <v>736</v>
      </c>
      <c r="R1846" t="s">
        <v>849</v>
      </c>
      <c r="S1846" t="s">
        <v>71</v>
      </c>
    </row>
    <row r="1847" spans="1:19" x14ac:dyDescent="0.25">
      <c r="A1847" s="70" t="str">
        <f>extraction!$C$44</f>
        <v>250129S10_Mx_Batch_32_Tube_10</v>
      </c>
      <c r="B1847" s="70" t="str">
        <f>extraction!$D$44</f>
        <v>250129S10_Mx</v>
      </c>
      <c r="C1847" t="s">
        <v>851</v>
      </c>
      <c r="D1847" s="70" t="s">
        <v>86</v>
      </c>
      <c r="E1847" s="70" t="s">
        <v>78</v>
      </c>
      <c r="F1847" s="70" t="str">
        <f>B1847&amp;"_"&amp;LEFT(E1847,4)&amp;"_"&amp;H1818&amp;"_"&amp;D1847</f>
        <v>250129S10_Mx_area_1_Glu</v>
      </c>
      <c r="G1847" s="144" t="s">
        <v>898</v>
      </c>
      <c r="H1847" s="70">
        <v>2</v>
      </c>
      <c r="I1847" s="122">
        <v>6.3659999999999997</v>
      </c>
      <c r="K1847" s="70" t="s">
        <v>736</v>
      </c>
      <c r="R1847" t="s">
        <v>849</v>
      </c>
      <c r="S1847" t="s">
        <v>71</v>
      </c>
    </row>
    <row r="1848" spans="1:19" x14ac:dyDescent="0.25">
      <c r="A1848" s="70" t="str">
        <f>extraction!$C$44</f>
        <v>250129S10_Mx_Batch_32_Tube_10</v>
      </c>
      <c r="B1848" s="70" t="str">
        <f>extraction!$D$44</f>
        <v>250129S10_Mx</v>
      </c>
      <c r="C1848" s="127" t="s">
        <v>155</v>
      </c>
      <c r="D1848" s="70" t="s">
        <v>87</v>
      </c>
      <c r="E1848" s="70" t="s">
        <v>78</v>
      </c>
      <c r="F1848" s="70" t="str">
        <f>B1848&amp;"_"&amp;LEFT(E1848,4)&amp;"_"&amp;H1819&amp;"_"&amp;D1848</f>
        <v>250129S10_Mx_area_1_Gly</v>
      </c>
      <c r="G1848" s="144" t="s">
        <v>898</v>
      </c>
      <c r="H1848" s="70">
        <v>2</v>
      </c>
      <c r="I1848" s="122">
        <v>6.2</v>
      </c>
      <c r="K1848" s="70" t="s">
        <v>736</v>
      </c>
      <c r="R1848" t="s">
        <v>849</v>
      </c>
      <c r="S1848" t="s">
        <v>71</v>
      </c>
    </row>
    <row r="1849" spans="1:19" x14ac:dyDescent="0.25">
      <c r="A1849" s="70" t="str">
        <f>extraction!$C$44</f>
        <v>250129S10_Mx_Batch_32_Tube_10</v>
      </c>
      <c r="B1849" s="70" t="str">
        <f>extraction!$D$44</f>
        <v>250129S10_Mx</v>
      </c>
      <c r="C1849" t="s">
        <v>739</v>
      </c>
      <c r="D1849" s="70" t="s">
        <v>850</v>
      </c>
      <c r="E1849" s="70" t="s">
        <v>78</v>
      </c>
      <c r="F1849" s="70" t="str">
        <f>B1849&amp;"_"&amp;LEFT(E1849,4)&amp;"_"&amp;H1820&amp;"_"&amp;D1849</f>
        <v>250129S10_Mx_area_1_Ile</v>
      </c>
      <c r="G1849" s="144" t="s">
        <v>898</v>
      </c>
      <c r="H1849" s="70">
        <v>2</v>
      </c>
      <c r="I1849" s="122">
        <v>1.292</v>
      </c>
      <c r="K1849" s="70" t="s">
        <v>736</v>
      </c>
      <c r="R1849" t="s">
        <v>849</v>
      </c>
      <c r="S1849" t="s">
        <v>71</v>
      </c>
    </row>
    <row r="1850" spans="1:19" x14ac:dyDescent="0.25">
      <c r="A1850" s="70" t="str">
        <f>extraction!$C$44</f>
        <v>250129S10_Mx_Batch_32_Tube_10</v>
      </c>
      <c r="B1850" s="70" t="str">
        <f>extraction!$D$44</f>
        <v>250129S10_Mx</v>
      </c>
      <c r="C1850" t="s">
        <v>740</v>
      </c>
      <c r="D1850" s="70" t="s">
        <v>88</v>
      </c>
      <c r="E1850" s="70" t="s">
        <v>78</v>
      </c>
      <c r="F1850" s="70" t="str">
        <f>B1850&amp;"_"&amp;LEFT(E1850,4)&amp;"_"&amp;H1821&amp;"_"&amp;D1850</f>
        <v>250129S10_Mx_area_1_Leu</v>
      </c>
      <c r="G1850" s="144" t="s">
        <v>898</v>
      </c>
      <c r="H1850" s="70">
        <v>2</v>
      </c>
      <c r="I1850" s="122">
        <v>3.282</v>
      </c>
      <c r="K1850" s="70" t="s">
        <v>736</v>
      </c>
      <c r="R1850" t="s">
        <v>849</v>
      </c>
      <c r="S1850" t="s">
        <v>71</v>
      </c>
    </row>
    <row r="1851" spans="1:19" x14ac:dyDescent="0.25">
      <c r="A1851" s="70" t="str">
        <f>extraction!$C$44</f>
        <v>250129S10_Mx_Batch_32_Tube_10</v>
      </c>
      <c r="B1851" s="70" t="str">
        <f>extraction!$D$44</f>
        <v>250129S10_Mx</v>
      </c>
      <c r="C1851" t="s">
        <v>741</v>
      </c>
      <c r="D1851" s="70" t="s">
        <v>89</v>
      </c>
      <c r="E1851" s="70" t="s">
        <v>78</v>
      </c>
      <c r="F1851" s="70" t="str">
        <f>B1851&amp;"_"&amp;LEFT(E1851,4)&amp;"_"&amp;H1822&amp;"_"&amp;D1851</f>
        <v>250129S10_Mx_area_1_Lys</v>
      </c>
      <c r="G1851" s="144" t="s">
        <v>898</v>
      </c>
      <c r="H1851" s="70">
        <v>2</v>
      </c>
      <c r="I1851" s="122">
        <v>4.3970000000000002</v>
      </c>
      <c r="K1851" s="70" t="s">
        <v>736</v>
      </c>
      <c r="R1851" t="s">
        <v>849</v>
      </c>
      <c r="S1851" t="s">
        <v>71</v>
      </c>
    </row>
    <row r="1852" spans="1:19" x14ac:dyDescent="0.25">
      <c r="A1852" s="70" t="str">
        <f>extraction!$C$44</f>
        <v>250129S10_Mx_Batch_32_Tube_10</v>
      </c>
      <c r="B1852" s="70" t="str">
        <f>extraction!$D$44</f>
        <v>250129S10_Mx</v>
      </c>
      <c r="C1852" t="s">
        <v>742</v>
      </c>
      <c r="D1852" s="70" t="s">
        <v>852</v>
      </c>
      <c r="E1852" s="70" t="s">
        <v>78</v>
      </c>
      <c r="F1852" s="70" t="str">
        <f>B1852&amp;"_"&amp;LEFT(E1852,4)&amp;"_"&amp;H1823&amp;"_"&amp;D1852</f>
        <v>250129S10_Mx_area_1_NLeu</v>
      </c>
      <c r="G1852" s="144" t="s">
        <v>898</v>
      </c>
      <c r="H1852" s="70">
        <v>2</v>
      </c>
      <c r="I1852" s="122">
        <v>12.789</v>
      </c>
      <c r="K1852" s="70" t="s">
        <v>736</v>
      </c>
      <c r="R1852" t="s">
        <v>849</v>
      </c>
      <c r="S1852" t="s">
        <v>71</v>
      </c>
    </row>
    <row r="1853" spans="1:19" x14ac:dyDescent="0.25">
      <c r="A1853" s="70" t="str">
        <f>extraction!$C$44</f>
        <v>250129S10_Mx_Batch_32_Tube_10</v>
      </c>
      <c r="B1853" s="70" t="str">
        <f>extraction!$D$44</f>
        <v>250129S10_Mx</v>
      </c>
      <c r="C1853" t="s">
        <v>743</v>
      </c>
      <c r="D1853" s="70" t="s">
        <v>90</v>
      </c>
      <c r="E1853" s="70" t="s">
        <v>78</v>
      </c>
      <c r="F1853" s="70" t="str">
        <f>B1853&amp;"_"&amp;LEFT(E1853,4)&amp;"_"&amp;H1824&amp;"_"&amp;D1853</f>
        <v>250129S10_Mx_area_1_Phe</v>
      </c>
      <c r="G1853" s="144" t="s">
        <v>898</v>
      </c>
      <c r="H1853" s="70">
        <v>2</v>
      </c>
      <c r="I1853" s="122">
        <v>1.5</v>
      </c>
      <c r="K1853" s="70" t="s">
        <v>736</v>
      </c>
      <c r="R1853" t="s">
        <v>849</v>
      </c>
      <c r="S1853" t="s">
        <v>71</v>
      </c>
    </row>
    <row r="1854" spans="1:19" x14ac:dyDescent="0.25">
      <c r="A1854" s="70" t="str">
        <f>extraction!$C$44</f>
        <v>250129S10_Mx_Batch_32_Tube_10</v>
      </c>
      <c r="B1854" s="70" t="str">
        <f>extraction!$D$44</f>
        <v>250129S10_Mx</v>
      </c>
      <c r="C1854" t="s">
        <v>744</v>
      </c>
      <c r="D1854" s="70" t="s">
        <v>91</v>
      </c>
      <c r="E1854" s="70" t="s">
        <v>78</v>
      </c>
      <c r="F1854" s="70" t="str">
        <f>B1854&amp;"_"&amp;LEFT(E1854,4)&amp;"_"&amp;H1825&amp;"_"&amp;D1854</f>
        <v>250129S10_Mx_area_1_Pro</v>
      </c>
      <c r="G1854" s="144" t="s">
        <v>898</v>
      </c>
      <c r="H1854" s="70">
        <v>2</v>
      </c>
      <c r="I1854" s="122">
        <v>3.3519999999999999</v>
      </c>
      <c r="K1854" s="70" t="s">
        <v>736</v>
      </c>
      <c r="R1854" t="s">
        <v>849</v>
      </c>
      <c r="S1854" t="s">
        <v>71</v>
      </c>
    </row>
    <row r="1855" spans="1:19" x14ac:dyDescent="0.25">
      <c r="A1855" s="70" t="str">
        <f>extraction!$C$44</f>
        <v>250129S10_Mx_Batch_32_Tube_10</v>
      </c>
      <c r="B1855" s="70" t="str">
        <f>extraction!$D$44</f>
        <v>250129S10_Mx</v>
      </c>
      <c r="C1855" t="s">
        <v>745</v>
      </c>
      <c r="D1855" s="70" t="s">
        <v>92</v>
      </c>
      <c r="E1855" s="70" t="s">
        <v>78</v>
      </c>
      <c r="F1855" s="70" t="str">
        <f>B1855&amp;"_"&amp;LEFT(E1855,4)&amp;"_"&amp;H1826&amp;"_"&amp;D1855</f>
        <v>250129S10_Mx_area_1_Ser</v>
      </c>
      <c r="G1855" s="144" t="s">
        <v>898</v>
      </c>
      <c r="H1855" s="70">
        <v>2</v>
      </c>
      <c r="I1855" s="122">
        <v>3.5750000000000002</v>
      </c>
      <c r="K1855" s="70" t="s">
        <v>736</v>
      </c>
      <c r="R1855" t="s">
        <v>849</v>
      </c>
      <c r="S1855" t="s">
        <v>71</v>
      </c>
    </row>
    <row r="1856" spans="1:19" x14ac:dyDescent="0.25">
      <c r="A1856" s="70" t="str">
        <f>extraction!$C$44</f>
        <v>250129S10_Mx_Batch_32_Tube_10</v>
      </c>
      <c r="B1856" s="70" t="str">
        <f>extraction!$D$44</f>
        <v>250129S10_Mx</v>
      </c>
      <c r="C1856" t="s">
        <v>746</v>
      </c>
      <c r="D1856" s="70" t="s">
        <v>93</v>
      </c>
      <c r="E1856" s="70" t="s">
        <v>78</v>
      </c>
      <c r="F1856" s="70" t="str">
        <f>B1856&amp;"_"&amp;LEFT(E1856,4)&amp;"_"&amp;H1827&amp;"_"&amp;D1856</f>
        <v>250129S10_Mx_area_1_Thr</v>
      </c>
      <c r="G1856" s="144" t="s">
        <v>898</v>
      </c>
      <c r="H1856" s="70">
        <v>2</v>
      </c>
      <c r="I1856" s="122">
        <v>3.0350000000000001</v>
      </c>
      <c r="K1856" s="70" t="s">
        <v>736</v>
      </c>
      <c r="R1856" t="s">
        <v>849</v>
      </c>
      <c r="S1856" t="s">
        <v>71</v>
      </c>
    </row>
    <row r="1857" spans="1:19" x14ac:dyDescent="0.25">
      <c r="A1857" s="70" t="str">
        <f>extraction!$C$44</f>
        <v>250129S10_Mx_Batch_32_Tube_10</v>
      </c>
      <c r="B1857" s="70" t="str">
        <f>extraction!$D$44</f>
        <v>250129S10_Mx</v>
      </c>
      <c r="C1857" t="s">
        <v>747</v>
      </c>
      <c r="D1857" s="70" t="s">
        <v>94</v>
      </c>
      <c r="E1857" s="70" t="s">
        <v>78</v>
      </c>
      <c r="F1857" s="70" t="str">
        <f>B1857&amp;"_"&amp;LEFT(E1857,4)&amp;"_"&amp;H1828&amp;"_"&amp;D1857</f>
        <v>250129S10_Mx_area_1_Tyr</v>
      </c>
      <c r="G1857" s="144" t="s">
        <v>898</v>
      </c>
      <c r="H1857" s="70">
        <v>2</v>
      </c>
      <c r="I1857" s="122">
        <v>0.66800000000000004</v>
      </c>
      <c r="K1857" s="70" t="s">
        <v>736</v>
      </c>
      <c r="R1857" t="s">
        <v>849</v>
      </c>
      <c r="S1857" t="s">
        <v>71</v>
      </c>
    </row>
    <row r="1858" spans="1:19" x14ac:dyDescent="0.25">
      <c r="A1858" s="70" t="str">
        <f>extraction!$C$44</f>
        <v>250129S10_Mx_Batch_32_Tube_10</v>
      </c>
      <c r="B1858" s="70" t="str">
        <f>extraction!$D$44</f>
        <v>250129S10_Mx</v>
      </c>
      <c r="C1858" t="s">
        <v>774</v>
      </c>
      <c r="D1858" s="70" t="s">
        <v>95</v>
      </c>
      <c r="E1858" s="70" t="s">
        <v>78</v>
      </c>
      <c r="F1858" s="70" t="str">
        <f>B1858&amp;"_"&amp;LEFT(E1858,4)&amp;"_"&amp;H1829&amp;"_"&amp;D1858</f>
        <v>250129S10_Mx_area_1_Val</v>
      </c>
      <c r="G1858" s="144" t="s">
        <v>898</v>
      </c>
      <c r="H1858" s="70">
        <v>2</v>
      </c>
      <c r="I1858" s="122"/>
      <c r="K1858" s="70" t="s">
        <v>736</v>
      </c>
      <c r="R1858" t="s">
        <v>849</v>
      </c>
      <c r="S1858" t="s">
        <v>71</v>
      </c>
    </row>
    <row r="1860" spans="1:19" x14ac:dyDescent="0.25">
      <c r="A1860" s="70" t="str">
        <f>extraction!$C$44</f>
        <v>250129S10_Mx_Batch_32_Tube_10</v>
      </c>
      <c r="B1860" s="70" t="str">
        <f>extraction!$D$44</f>
        <v>250129S10_Mx</v>
      </c>
      <c r="C1860" t="s">
        <v>734</v>
      </c>
      <c r="D1860" s="70" t="s">
        <v>84</v>
      </c>
      <c r="E1860" s="70" t="s">
        <v>77</v>
      </c>
      <c r="F1860" s="70" t="str">
        <f>B1860&amp;"_"&amp;LEFT(E1860,4)&amp;"_"&amp;H1831&amp;"_"&amp;D1860</f>
        <v>250129S10_Mx_d15N_2_Ala</v>
      </c>
      <c r="G1860" s="144" t="s">
        <v>886</v>
      </c>
      <c r="H1860" s="70">
        <v>3</v>
      </c>
      <c r="I1860" s="122">
        <v>16.901254470000001</v>
      </c>
      <c r="J1860" s="70" t="s">
        <v>76</v>
      </c>
      <c r="K1860" s="70" t="s">
        <v>736</v>
      </c>
      <c r="R1860" t="s">
        <v>849</v>
      </c>
      <c r="S1860" t="s">
        <v>71</v>
      </c>
    </row>
    <row r="1861" spans="1:19" x14ac:dyDescent="0.25">
      <c r="A1861" s="70" t="str">
        <f>extraction!$C$44</f>
        <v>250129S10_Mx_Batch_32_Tube_10</v>
      </c>
      <c r="B1861" s="70" t="str">
        <f>extraction!$D$44</f>
        <v>250129S10_Mx</v>
      </c>
      <c r="C1861" t="s">
        <v>738</v>
      </c>
      <c r="D1861" s="70" t="s">
        <v>85</v>
      </c>
      <c r="E1861" s="70" t="s">
        <v>77</v>
      </c>
      <c r="F1861" s="70" t="str">
        <f>B1861&amp;"_"&amp;LEFT(E1861,4)&amp;"_"&amp;H1832&amp;"_"&amp;D1861</f>
        <v>250129S10_Mx_d15N_2_Asp</v>
      </c>
      <c r="G1861" s="144" t="s">
        <v>886</v>
      </c>
      <c r="H1861" s="70">
        <v>3</v>
      </c>
      <c r="I1861" s="122">
        <v>12.43733387</v>
      </c>
      <c r="J1861" s="70" t="s">
        <v>76</v>
      </c>
      <c r="K1861" s="70" t="s">
        <v>736</v>
      </c>
      <c r="R1861" t="s">
        <v>849</v>
      </c>
      <c r="S1861" t="s">
        <v>71</v>
      </c>
    </row>
    <row r="1862" spans="1:19" x14ac:dyDescent="0.25">
      <c r="A1862" s="70" t="str">
        <f>extraction!$C$44</f>
        <v>250129S10_Mx_Batch_32_Tube_10</v>
      </c>
      <c r="B1862" s="70" t="str">
        <f>extraction!$D$44</f>
        <v>250129S10_Mx</v>
      </c>
      <c r="C1862" t="s">
        <v>851</v>
      </c>
      <c r="D1862" s="70" t="s">
        <v>86</v>
      </c>
      <c r="E1862" s="70" t="s">
        <v>77</v>
      </c>
      <c r="F1862" s="70" t="str">
        <f>B1862&amp;"_"&amp;LEFT(E1862,4)&amp;"_"&amp;H1833&amp;"_"&amp;D1862</f>
        <v>250129S10_Mx_d15N_2_Glu</v>
      </c>
      <c r="G1862" s="144" t="s">
        <v>886</v>
      </c>
      <c r="H1862" s="70">
        <v>3</v>
      </c>
      <c r="I1862" s="122">
        <v>15.69215013</v>
      </c>
      <c r="J1862" s="70" t="s">
        <v>76</v>
      </c>
      <c r="K1862" s="70" t="s">
        <v>736</v>
      </c>
      <c r="R1862" t="s">
        <v>849</v>
      </c>
      <c r="S1862" t="s">
        <v>71</v>
      </c>
    </row>
    <row r="1863" spans="1:19" x14ac:dyDescent="0.25">
      <c r="A1863" s="70" t="str">
        <f>extraction!$C$44</f>
        <v>250129S10_Mx_Batch_32_Tube_10</v>
      </c>
      <c r="B1863" s="70" t="str">
        <f>extraction!$D$44</f>
        <v>250129S10_Mx</v>
      </c>
      <c r="C1863" s="127" t="s">
        <v>155</v>
      </c>
      <c r="D1863" s="70" t="s">
        <v>87</v>
      </c>
      <c r="E1863" s="70" t="s">
        <v>77</v>
      </c>
      <c r="F1863" s="70" t="str">
        <f>B1863&amp;"_"&amp;LEFT(E1863,4)&amp;"_"&amp;H1834&amp;"_"&amp;D1863</f>
        <v>250129S10_Mx_d15N_2_Gly</v>
      </c>
      <c r="G1863" s="144" t="s">
        <v>886</v>
      </c>
      <c r="H1863" s="70">
        <v>3</v>
      </c>
      <c r="I1863" s="122">
        <v>9.7603909630000008</v>
      </c>
      <c r="J1863" s="70" t="s">
        <v>76</v>
      </c>
      <c r="K1863" s="70" t="s">
        <v>736</v>
      </c>
      <c r="R1863" t="s">
        <v>849</v>
      </c>
      <c r="S1863" t="s">
        <v>71</v>
      </c>
    </row>
    <row r="1864" spans="1:19" x14ac:dyDescent="0.25">
      <c r="A1864" s="70" t="str">
        <f>extraction!$C$44</f>
        <v>250129S10_Mx_Batch_32_Tube_10</v>
      </c>
      <c r="B1864" s="70" t="str">
        <f>extraction!$D$44</f>
        <v>250129S10_Mx</v>
      </c>
      <c r="C1864" t="s">
        <v>739</v>
      </c>
      <c r="D1864" s="70" t="s">
        <v>850</v>
      </c>
      <c r="E1864" s="70" t="s">
        <v>77</v>
      </c>
      <c r="F1864" s="70" t="str">
        <f>B1864&amp;"_"&amp;LEFT(E1864,4)&amp;"_"&amp;H1835&amp;"_"&amp;D1864</f>
        <v>250129S10_Mx_d15N_2_Ile</v>
      </c>
      <c r="G1864" s="144" t="s">
        <v>886</v>
      </c>
      <c r="H1864" s="70">
        <v>3</v>
      </c>
      <c r="I1864" s="122">
        <v>10.86378676</v>
      </c>
      <c r="J1864" s="70" t="s">
        <v>76</v>
      </c>
      <c r="K1864" s="70" t="s">
        <v>736</v>
      </c>
      <c r="R1864" t="s">
        <v>849</v>
      </c>
      <c r="S1864" t="s">
        <v>71</v>
      </c>
    </row>
    <row r="1865" spans="1:19" x14ac:dyDescent="0.25">
      <c r="A1865" s="70" t="str">
        <f>extraction!$C$44</f>
        <v>250129S10_Mx_Batch_32_Tube_10</v>
      </c>
      <c r="B1865" s="70" t="str">
        <f>extraction!$D$44</f>
        <v>250129S10_Mx</v>
      </c>
      <c r="C1865" t="s">
        <v>740</v>
      </c>
      <c r="D1865" s="70" t="s">
        <v>88</v>
      </c>
      <c r="E1865" s="70" t="s">
        <v>77</v>
      </c>
      <c r="F1865" s="70" t="str">
        <f>B1865&amp;"_"&amp;LEFT(E1865,4)&amp;"_"&amp;H1836&amp;"_"&amp;D1865</f>
        <v>250129S10_Mx_d15N_2_Leu</v>
      </c>
      <c r="G1865" s="144" t="s">
        <v>886</v>
      </c>
      <c r="H1865" s="70">
        <v>3</v>
      </c>
      <c r="I1865" s="122">
        <v>11.786974669999999</v>
      </c>
      <c r="J1865" s="70" t="s">
        <v>76</v>
      </c>
      <c r="K1865" s="70" t="s">
        <v>736</v>
      </c>
      <c r="R1865" t="s">
        <v>849</v>
      </c>
      <c r="S1865" t="s">
        <v>71</v>
      </c>
    </row>
    <row r="1866" spans="1:19" x14ac:dyDescent="0.25">
      <c r="A1866" s="70" t="str">
        <f>extraction!$C$44</f>
        <v>250129S10_Mx_Batch_32_Tube_10</v>
      </c>
      <c r="B1866" s="70" t="str">
        <f>extraction!$D$44</f>
        <v>250129S10_Mx</v>
      </c>
      <c r="C1866" t="s">
        <v>741</v>
      </c>
      <c r="D1866" s="70" t="s">
        <v>89</v>
      </c>
      <c r="E1866" s="70" t="s">
        <v>77</v>
      </c>
      <c r="F1866" s="70" t="str">
        <f>B1866&amp;"_"&amp;LEFT(E1866,4)&amp;"_"&amp;H1837&amp;"_"&amp;D1866</f>
        <v>250129S10_Mx_d15N_2_Lys</v>
      </c>
      <c r="G1866" s="144" t="s">
        <v>886</v>
      </c>
      <c r="H1866" s="70">
        <v>3</v>
      </c>
      <c r="I1866" s="122">
        <v>6.0867675410000004</v>
      </c>
      <c r="J1866" s="70" t="s">
        <v>76</v>
      </c>
      <c r="K1866" s="70" t="s">
        <v>736</v>
      </c>
      <c r="R1866" t="s">
        <v>849</v>
      </c>
      <c r="S1866" t="s">
        <v>71</v>
      </c>
    </row>
    <row r="1867" spans="1:19" x14ac:dyDescent="0.25">
      <c r="A1867" s="70" t="str">
        <f>extraction!$C$44</f>
        <v>250129S10_Mx_Batch_32_Tube_10</v>
      </c>
      <c r="B1867" s="70" t="str">
        <f>extraction!$D$44</f>
        <v>250129S10_Mx</v>
      </c>
      <c r="C1867" t="s">
        <v>742</v>
      </c>
      <c r="D1867" s="70" t="s">
        <v>852</v>
      </c>
      <c r="E1867" s="70" t="s">
        <v>77</v>
      </c>
      <c r="F1867" s="70" t="str">
        <f>B1867&amp;"_"&amp;LEFT(E1867,4)&amp;"_"&amp;H1838&amp;"_"&amp;D1867</f>
        <v>250129S10_Mx_d15N_2_NLeu</v>
      </c>
      <c r="G1867" s="144" t="s">
        <v>886</v>
      </c>
      <c r="H1867" s="70">
        <v>3</v>
      </c>
      <c r="I1867" s="122">
        <v>-2.8390601539999998</v>
      </c>
      <c r="J1867" s="70" t="s">
        <v>76</v>
      </c>
      <c r="K1867" s="70" t="s">
        <v>736</v>
      </c>
      <c r="R1867" t="s">
        <v>849</v>
      </c>
      <c r="S1867" t="s">
        <v>71</v>
      </c>
    </row>
    <row r="1868" spans="1:19" x14ac:dyDescent="0.25">
      <c r="A1868" s="70" t="str">
        <f>extraction!$C$44</f>
        <v>250129S10_Mx_Batch_32_Tube_10</v>
      </c>
      <c r="B1868" s="70" t="str">
        <f>extraction!$D$44</f>
        <v>250129S10_Mx</v>
      </c>
      <c r="C1868" t="s">
        <v>743</v>
      </c>
      <c r="D1868" s="70" t="s">
        <v>90</v>
      </c>
      <c r="E1868" s="70" t="s">
        <v>77</v>
      </c>
      <c r="F1868" s="70" t="str">
        <f>B1868&amp;"_"&amp;LEFT(E1868,4)&amp;"_"&amp;H1839&amp;"_"&amp;D1868</f>
        <v>250129S10_Mx_d15N_2_Phe</v>
      </c>
      <c r="G1868" s="144" t="s">
        <v>886</v>
      </c>
      <c r="H1868" s="70">
        <v>3</v>
      </c>
      <c r="I1868" s="122">
        <v>6.3384545389999998</v>
      </c>
      <c r="J1868" s="70" t="s">
        <v>76</v>
      </c>
      <c r="K1868" s="70" t="s">
        <v>736</v>
      </c>
      <c r="R1868" t="s">
        <v>849</v>
      </c>
      <c r="S1868" t="s">
        <v>71</v>
      </c>
    </row>
    <row r="1869" spans="1:19" x14ac:dyDescent="0.25">
      <c r="A1869" s="70" t="str">
        <f>extraction!$C$44</f>
        <v>250129S10_Mx_Batch_32_Tube_10</v>
      </c>
      <c r="B1869" s="70" t="str">
        <f>extraction!$D$44</f>
        <v>250129S10_Mx</v>
      </c>
      <c r="C1869" t="s">
        <v>744</v>
      </c>
      <c r="D1869" s="70" t="s">
        <v>91</v>
      </c>
      <c r="E1869" s="70" t="s">
        <v>77</v>
      </c>
      <c r="F1869" s="70" t="str">
        <f>B1869&amp;"_"&amp;LEFT(E1869,4)&amp;"_"&amp;H1840&amp;"_"&amp;D1869</f>
        <v>250129S10_Mx_d15N_2_Pro</v>
      </c>
      <c r="G1869" s="144" t="s">
        <v>886</v>
      </c>
      <c r="H1869" s="70">
        <v>3</v>
      </c>
      <c r="I1869" s="122">
        <v>14.44176912</v>
      </c>
      <c r="J1869" s="70" t="s">
        <v>76</v>
      </c>
      <c r="K1869" s="70" t="s">
        <v>736</v>
      </c>
      <c r="R1869" t="s">
        <v>849</v>
      </c>
      <c r="S1869" t="s">
        <v>71</v>
      </c>
    </row>
    <row r="1870" spans="1:19" x14ac:dyDescent="0.25">
      <c r="A1870" s="70" t="str">
        <f>extraction!$C$44</f>
        <v>250129S10_Mx_Batch_32_Tube_10</v>
      </c>
      <c r="B1870" s="70" t="str">
        <f>extraction!$D$44</f>
        <v>250129S10_Mx</v>
      </c>
      <c r="C1870" t="s">
        <v>745</v>
      </c>
      <c r="D1870" s="70" t="s">
        <v>92</v>
      </c>
      <c r="E1870" s="70" t="s">
        <v>77</v>
      </c>
      <c r="F1870" s="70" t="str">
        <f>B1870&amp;"_"&amp;LEFT(E1870,4)&amp;"_"&amp;H1841&amp;"_"&amp;D1870</f>
        <v>250129S10_Mx_d15N_2_Ser</v>
      </c>
      <c r="G1870" s="144" t="s">
        <v>886</v>
      </c>
      <c r="H1870" s="70">
        <v>3</v>
      </c>
      <c r="I1870" s="122">
        <v>7.0109621969999996</v>
      </c>
      <c r="J1870" s="70" t="s">
        <v>76</v>
      </c>
      <c r="K1870" s="70" t="s">
        <v>736</v>
      </c>
      <c r="R1870" t="s">
        <v>849</v>
      </c>
      <c r="S1870" t="s">
        <v>71</v>
      </c>
    </row>
    <row r="1871" spans="1:19" x14ac:dyDescent="0.25">
      <c r="A1871" s="70" t="str">
        <f>extraction!$C$44</f>
        <v>250129S10_Mx_Batch_32_Tube_10</v>
      </c>
      <c r="B1871" s="70" t="str">
        <f>extraction!$D$44</f>
        <v>250129S10_Mx</v>
      </c>
      <c r="C1871" t="s">
        <v>746</v>
      </c>
      <c r="D1871" s="70" t="s">
        <v>93</v>
      </c>
      <c r="E1871" s="70" t="s">
        <v>77</v>
      </c>
      <c r="F1871" s="70" t="str">
        <f>B1871&amp;"_"&amp;LEFT(E1871,4)&amp;"_"&amp;H1842&amp;"_"&amp;D1871</f>
        <v>250129S10_Mx_d15N_2_Thr</v>
      </c>
      <c r="G1871" s="144" t="s">
        <v>886</v>
      </c>
      <c r="H1871" s="70">
        <v>3</v>
      </c>
      <c r="I1871" s="122">
        <v>-1.2393375950000001</v>
      </c>
      <c r="J1871" s="70" t="s">
        <v>76</v>
      </c>
      <c r="K1871" s="70" t="s">
        <v>736</v>
      </c>
      <c r="R1871" t="s">
        <v>849</v>
      </c>
      <c r="S1871" t="s">
        <v>71</v>
      </c>
    </row>
    <row r="1872" spans="1:19" x14ac:dyDescent="0.25">
      <c r="A1872" s="70" t="str">
        <f>extraction!$C$44</f>
        <v>250129S10_Mx_Batch_32_Tube_10</v>
      </c>
      <c r="B1872" s="70" t="str">
        <f>extraction!$D$44</f>
        <v>250129S10_Mx</v>
      </c>
      <c r="C1872" t="s">
        <v>747</v>
      </c>
      <c r="D1872" s="70" t="s">
        <v>94</v>
      </c>
      <c r="E1872" s="70" t="s">
        <v>77</v>
      </c>
      <c r="F1872" s="70" t="str">
        <f>B1872&amp;"_"&amp;LEFT(E1872,4)&amp;"_"&amp;H1843&amp;"_"&amp;D1872</f>
        <v>250129S10_Mx_d15N_2_Tyr</v>
      </c>
      <c r="G1872" s="144" t="s">
        <v>886</v>
      </c>
      <c r="H1872" s="70">
        <v>3</v>
      </c>
      <c r="I1872" s="122"/>
      <c r="J1872" s="70" t="s">
        <v>76</v>
      </c>
      <c r="K1872" s="70" t="s">
        <v>736</v>
      </c>
      <c r="R1872" t="s">
        <v>849</v>
      </c>
      <c r="S1872" t="s">
        <v>71</v>
      </c>
    </row>
    <row r="1873" spans="1:19" x14ac:dyDescent="0.25">
      <c r="A1873" s="70" t="str">
        <f>extraction!$C$44</f>
        <v>250129S10_Mx_Batch_32_Tube_10</v>
      </c>
      <c r="B1873" s="70" t="str">
        <f>extraction!$D$44</f>
        <v>250129S10_Mx</v>
      </c>
      <c r="C1873" t="s">
        <v>774</v>
      </c>
      <c r="D1873" s="70" t="s">
        <v>95</v>
      </c>
      <c r="E1873" s="70" t="s">
        <v>77</v>
      </c>
      <c r="F1873" s="70" t="str">
        <f>B1873&amp;"_"&amp;LEFT(E1873,4)&amp;"_"&amp;H1844&amp;"_"&amp;D1873</f>
        <v>250129S10_Mx_d15N_2_Val</v>
      </c>
      <c r="G1873" s="144" t="s">
        <v>886</v>
      </c>
      <c r="H1873" s="70">
        <v>3</v>
      </c>
      <c r="I1873" s="122"/>
      <c r="J1873" s="70" t="s">
        <v>76</v>
      </c>
      <c r="K1873" s="70" t="s">
        <v>736</v>
      </c>
      <c r="R1873" t="s">
        <v>849</v>
      </c>
      <c r="S1873" t="s">
        <v>71</v>
      </c>
    </row>
    <row r="1874" spans="1:19" x14ac:dyDescent="0.25">
      <c r="A1874" s="70" t="str">
        <f>extraction!$C$44</f>
        <v>250129S10_Mx_Batch_32_Tube_10</v>
      </c>
      <c r="B1874" s="70" t="str">
        <f>extraction!$D$44</f>
        <v>250129S10_Mx</v>
      </c>
      <c r="C1874" t="s">
        <v>734</v>
      </c>
      <c r="D1874" s="70" t="s">
        <v>84</v>
      </c>
      <c r="E1874" s="70" t="s">
        <v>78</v>
      </c>
      <c r="F1874" s="70" t="str">
        <f>B1874&amp;"_"&amp;LEFT(E1874,4)&amp;"_"&amp;H1845&amp;"_"&amp;D1874</f>
        <v>250129S10_Mx_area_2_Ala</v>
      </c>
      <c r="G1874" s="144" t="s">
        <v>886</v>
      </c>
      <c r="H1874" s="70">
        <v>3</v>
      </c>
      <c r="I1874" s="122">
        <v>3.581</v>
      </c>
      <c r="K1874" s="70" t="s">
        <v>736</v>
      </c>
      <c r="R1874" t="s">
        <v>849</v>
      </c>
      <c r="S1874" t="s">
        <v>71</v>
      </c>
    </row>
    <row r="1875" spans="1:19" x14ac:dyDescent="0.25">
      <c r="A1875" s="70" t="str">
        <f>extraction!$C$44</f>
        <v>250129S10_Mx_Batch_32_Tube_10</v>
      </c>
      <c r="B1875" s="70" t="str">
        <f>extraction!$D$44</f>
        <v>250129S10_Mx</v>
      </c>
      <c r="C1875" t="s">
        <v>738</v>
      </c>
      <c r="D1875" s="70" t="s">
        <v>85</v>
      </c>
      <c r="E1875" s="70" t="s">
        <v>78</v>
      </c>
      <c r="F1875" s="70" t="str">
        <f>B1875&amp;"_"&amp;LEFT(E1875,4)&amp;"_"&amp;H1846&amp;"_"&amp;D1875</f>
        <v>250129S10_Mx_area_2_Asp</v>
      </c>
      <c r="G1875" s="144" t="s">
        <v>886</v>
      </c>
      <c r="H1875" s="70">
        <v>3</v>
      </c>
      <c r="I1875" s="122">
        <v>6.431</v>
      </c>
      <c r="K1875" s="70" t="s">
        <v>736</v>
      </c>
      <c r="R1875" t="s">
        <v>849</v>
      </c>
      <c r="S1875" t="s">
        <v>71</v>
      </c>
    </row>
    <row r="1876" spans="1:19" x14ac:dyDescent="0.25">
      <c r="A1876" s="70" t="str">
        <f>extraction!$C$44</f>
        <v>250129S10_Mx_Batch_32_Tube_10</v>
      </c>
      <c r="B1876" s="70" t="str">
        <f>extraction!$D$44</f>
        <v>250129S10_Mx</v>
      </c>
      <c r="C1876" t="s">
        <v>851</v>
      </c>
      <c r="D1876" s="70" t="s">
        <v>86</v>
      </c>
      <c r="E1876" s="70" t="s">
        <v>78</v>
      </c>
      <c r="F1876" s="70" t="str">
        <f>B1876&amp;"_"&amp;LEFT(E1876,4)&amp;"_"&amp;H1847&amp;"_"&amp;D1876</f>
        <v>250129S10_Mx_area_2_Glu</v>
      </c>
      <c r="G1876" s="144" t="s">
        <v>886</v>
      </c>
      <c r="H1876" s="70">
        <v>3</v>
      </c>
      <c r="I1876" s="122">
        <v>6.4539999999999997</v>
      </c>
      <c r="K1876" s="70" t="s">
        <v>736</v>
      </c>
      <c r="R1876" t="s">
        <v>849</v>
      </c>
      <c r="S1876" t="s">
        <v>71</v>
      </c>
    </row>
    <row r="1877" spans="1:19" x14ac:dyDescent="0.25">
      <c r="A1877" s="70" t="str">
        <f>extraction!$C$44</f>
        <v>250129S10_Mx_Batch_32_Tube_10</v>
      </c>
      <c r="B1877" s="70" t="str">
        <f>extraction!$D$44</f>
        <v>250129S10_Mx</v>
      </c>
      <c r="C1877" s="127" t="s">
        <v>155</v>
      </c>
      <c r="D1877" s="70" t="s">
        <v>87</v>
      </c>
      <c r="E1877" s="70" t="s">
        <v>78</v>
      </c>
      <c r="F1877" s="70" t="str">
        <f>B1877&amp;"_"&amp;LEFT(E1877,4)&amp;"_"&amp;H1848&amp;"_"&amp;D1877</f>
        <v>250129S10_Mx_area_2_Gly</v>
      </c>
      <c r="G1877" s="144" t="s">
        <v>886</v>
      </c>
      <c r="H1877" s="70">
        <v>3</v>
      </c>
      <c r="I1877" s="122">
        <v>6.125</v>
      </c>
      <c r="K1877" s="70" t="s">
        <v>736</v>
      </c>
      <c r="R1877" t="s">
        <v>849</v>
      </c>
      <c r="S1877" t="s">
        <v>71</v>
      </c>
    </row>
    <row r="1878" spans="1:19" x14ac:dyDescent="0.25">
      <c r="A1878" s="70" t="str">
        <f>extraction!$C$44</f>
        <v>250129S10_Mx_Batch_32_Tube_10</v>
      </c>
      <c r="B1878" s="70" t="str">
        <f>extraction!$D$44</f>
        <v>250129S10_Mx</v>
      </c>
      <c r="C1878" t="s">
        <v>739</v>
      </c>
      <c r="D1878" s="70" t="s">
        <v>850</v>
      </c>
      <c r="E1878" s="70" t="s">
        <v>78</v>
      </c>
      <c r="F1878" s="70" t="str">
        <f>B1878&amp;"_"&amp;LEFT(E1878,4)&amp;"_"&amp;H1849&amp;"_"&amp;D1878</f>
        <v>250129S10_Mx_area_2_Ile</v>
      </c>
      <c r="G1878" s="144" t="s">
        <v>886</v>
      </c>
      <c r="H1878" s="70">
        <v>3</v>
      </c>
      <c r="I1878" s="122">
        <v>1.232</v>
      </c>
      <c r="K1878" s="70" t="s">
        <v>736</v>
      </c>
      <c r="R1878" t="s">
        <v>849</v>
      </c>
      <c r="S1878" t="s">
        <v>71</v>
      </c>
    </row>
    <row r="1879" spans="1:19" x14ac:dyDescent="0.25">
      <c r="A1879" s="70" t="str">
        <f>extraction!$C$44</f>
        <v>250129S10_Mx_Batch_32_Tube_10</v>
      </c>
      <c r="B1879" s="70" t="str">
        <f>extraction!$D$44</f>
        <v>250129S10_Mx</v>
      </c>
      <c r="C1879" t="s">
        <v>740</v>
      </c>
      <c r="D1879" s="70" t="s">
        <v>88</v>
      </c>
      <c r="E1879" s="70" t="s">
        <v>78</v>
      </c>
      <c r="F1879" s="70" t="str">
        <f>B1879&amp;"_"&amp;LEFT(E1879,4)&amp;"_"&amp;H1850&amp;"_"&amp;D1879</f>
        <v>250129S10_Mx_area_2_Leu</v>
      </c>
      <c r="G1879" s="144" t="s">
        <v>886</v>
      </c>
      <c r="H1879" s="70">
        <v>3</v>
      </c>
      <c r="I1879" s="122">
        <v>3.4060000000000001</v>
      </c>
      <c r="K1879" s="70" t="s">
        <v>736</v>
      </c>
      <c r="R1879" t="s">
        <v>849</v>
      </c>
      <c r="S1879" t="s">
        <v>71</v>
      </c>
    </row>
    <row r="1880" spans="1:19" x14ac:dyDescent="0.25">
      <c r="A1880" s="70" t="str">
        <f>extraction!$C$44</f>
        <v>250129S10_Mx_Batch_32_Tube_10</v>
      </c>
      <c r="B1880" s="70" t="str">
        <f>extraction!$D$44</f>
        <v>250129S10_Mx</v>
      </c>
      <c r="C1880" t="s">
        <v>741</v>
      </c>
      <c r="D1880" s="70" t="s">
        <v>89</v>
      </c>
      <c r="E1880" s="70" t="s">
        <v>78</v>
      </c>
      <c r="F1880" s="70" t="str">
        <f>B1880&amp;"_"&amp;LEFT(E1880,4)&amp;"_"&amp;H1851&amp;"_"&amp;D1880</f>
        <v>250129S10_Mx_area_2_Lys</v>
      </c>
      <c r="G1880" s="144" t="s">
        <v>886</v>
      </c>
      <c r="H1880" s="70">
        <v>3</v>
      </c>
      <c r="I1880" s="122">
        <v>4.2409999999999997</v>
      </c>
      <c r="K1880" s="70" t="s">
        <v>736</v>
      </c>
      <c r="R1880" t="s">
        <v>849</v>
      </c>
      <c r="S1880" t="s">
        <v>71</v>
      </c>
    </row>
    <row r="1881" spans="1:19" x14ac:dyDescent="0.25">
      <c r="A1881" s="70" t="str">
        <f>extraction!$C$44</f>
        <v>250129S10_Mx_Batch_32_Tube_10</v>
      </c>
      <c r="B1881" s="70" t="str">
        <f>extraction!$D$44</f>
        <v>250129S10_Mx</v>
      </c>
      <c r="C1881" t="s">
        <v>742</v>
      </c>
      <c r="D1881" s="70" t="s">
        <v>852</v>
      </c>
      <c r="E1881" s="70" t="s">
        <v>78</v>
      </c>
      <c r="F1881" s="70" t="str">
        <f>B1881&amp;"_"&amp;LEFT(E1881,4)&amp;"_"&amp;H1852&amp;"_"&amp;D1881</f>
        <v>250129S10_Mx_area_2_NLeu</v>
      </c>
      <c r="G1881" s="144" t="s">
        <v>886</v>
      </c>
      <c r="H1881" s="70">
        <v>3</v>
      </c>
      <c r="I1881" s="122">
        <v>12.670999999999999</v>
      </c>
      <c r="K1881" s="70" t="s">
        <v>736</v>
      </c>
      <c r="R1881" t="s">
        <v>849</v>
      </c>
      <c r="S1881" t="s">
        <v>71</v>
      </c>
    </row>
    <row r="1882" spans="1:19" x14ac:dyDescent="0.25">
      <c r="A1882" s="70" t="str">
        <f>extraction!$C$44</f>
        <v>250129S10_Mx_Batch_32_Tube_10</v>
      </c>
      <c r="B1882" s="70" t="str">
        <f>extraction!$D$44</f>
        <v>250129S10_Mx</v>
      </c>
      <c r="C1882" t="s">
        <v>743</v>
      </c>
      <c r="D1882" s="70" t="s">
        <v>90</v>
      </c>
      <c r="E1882" s="70" t="s">
        <v>78</v>
      </c>
      <c r="F1882" s="70" t="str">
        <f>B1882&amp;"_"&amp;LEFT(E1882,4)&amp;"_"&amp;H1853&amp;"_"&amp;D1882</f>
        <v>250129S10_Mx_area_2_Phe</v>
      </c>
      <c r="G1882" s="144" t="s">
        <v>886</v>
      </c>
      <c r="H1882" s="70">
        <v>3</v>
      </c>
      <c r="I1882" s="122">
        <v>1.3320000000000001</v>
      </c>
      <c r="K1882" s="70" t="s">
        <v>736</v>
      </c>
      <c r="R1882" t="s">
        <v>849</v>
      </c>
      <c r="S1882" t="s">
        <v>71</v>
      </c>
    </row>
    <row r="1883" spans="1:19" x14ac:dyDescent="0.25">
      <c r="A1883" s="70" t="str">
        <f>extraction!$C$44</f>
        <v>250129S10_Mx_Batch_32_Tube_10</v>
      </c>
      <c r="B1883" s="70" t="str">
        <f>extraction!$D$44</f>
        <v>250129S10_Mx</v>
      </c>
      <c r="C1883" t="s">
        <v>744</v>
      </c>
      <c r="D1883" s="70" t="s">
        <v>91</v>
      </c>
      <c r="E1883" s="70" t="s">
        <v>78</v>
      </c>
      <c r="F1883" s="70" t="str">
        <f>B1883&amp;"_"&amp;LEFT(E1883,4)&amp;"_"&amp;H1854&amp;"_"&amp;D1883</f>
        <v>250129S10_Mx_area_2_Pro</v>
      </c>
      <c r="G1883" s="144" t="s">
        <v>886</v>
      </c>
      <c r="H1883" s="70">
        <v>3</v>
      </c>
      <c r="I1883" s="122">
        <v>3.3719999999999999</v>
      </c>
      <c r="K1883" s="70" t="s">
        <v>736</v>
      </c>
      <c r="R1883" t="s">
        <v>849</v>
      </c>
      <c r="S1883" t="s">
        <v>71</v>
      </c>
    </row>
    <row r="1884" spans="1:19" x14ac:dyDescent="0.25">
      <c r="A1884" s="70" t="str">
        <f>extraction!$C$44</f>
        <v>250129S10_Mx_Batch_32_Tube_10</v>
      </c>
      <c r="B1884" s="70" t="str">
        <f>extraction!$D$44</f>
        <v>250129S10_Mx</v>
      </c>
      <c r="C1884" t="s">
        <v>745</v>
      </c>
      <c r="D1884" s="70" t="s">
        <v>92</v>
      </c>
      <c r="E1884" s="70" t="s">
        <v>78</v>
      </c>
      <c r="F1884" s="70" t="str">
        <f>B1884&amp;"_"&amp;LEFT(E1884,4)&amp;"_"&amp;H1855&amp;"_"&amp;D1884</f>
        <v>250129S10_Mx_area_2_Ser</v>
      </c>
      <c r="G1884" s="144" t="s">
        <v>886</v>
      </c>
      <c r="H1884" s="70">
        <v>3</v>
      </c>
      <c r="I1884" s="122">
        <v>3.181</v>
      </c>
      <c r="K1884" s="70" t="s">
        <v>736</v>
      </c>
      <c r="R1884" t="s">
        <v>849</v>
      </c>
      <c r="S1884" t="s">
        <v>71</v>
      </c>
    </row>
    <row r="1885" spans="1:19" x14ac:dyDescent="0.25">
      <c r="A1885" s="70" t="str">
        <f>extraction!$C$44</f>
        <v>250129S10_Mx_Batch_32_Tube_10</v>
      </c>
      <c r="B1885" s="70" t="str">
        <f>extraction!$D$44</f>
        <v>250129S10_Mx</v>
      </c>
      <c r="C1885" t="s">
        <v>746</v>
      </c>
      <c r="D1885" s="70" t="s">
        <v>93</v>
      </c>
      <c r="E1885" s="70" t="s">
        <v>78</v>
      </c>
      <c r="F1885" s="70" t="str">
        <f>B1885&amp;"_"&amp;LEFT(E1885,4)&amp;"_"&amp;H1856&amp;"_"&amp;D1885</f>
        <v>250129S10_Mx_area_2_Thr</v>
      </c>
      <c r="G1885" s="144" t="s">
        <v>886</v>
      </c>
      <c r="H1885" s="70">
        <v>3</v>
      </c>
      <c r="I1885" s="122">
        <v>2.8260000000000001</v>
      </c>
      <c r="K1885" s="70" t="s">
        <v>736</v>
      </c>
      <c r="R1885" t="s">
        <v>849</v>
      </c>
      <c r="S1885" t="s">
        <v>71</v>
      </c>
    </row>
    <row r="1886" spans="1:19" x14ac:dyDescent="0.25">
      <c r="A1886" s="70" t="str">
        <f>extraction!$C$44</f>
        <v>250129S10_Mx_Batch_32_Tube_10</v>
      </c>
      <c r="B1886" s="70" t="str">
        <f>extraction!$D$44</f>
        <v>250129S10_Mx</v>
      </c>
      <c r="C1886" t="s">
        <v>747</v>
      </c>
      <c r="D1886" s="70" t="s">
        <v>94</v>
      </c>
      <c r="E1886" s="70" t="s">
        <v>78</v>
      </c>
      <c r="F1886" s="70" t="str">
        <f>B1886&amp;"_"&amp;LEFT(E1886,4)&amp;"_"&amp;H1857&amp;"_"&amp;D1886</f>
        <v>250129S10_Mx_area_2_Tyr</v>
      </c>
      <c r="G1886" s="144" t="s">
        <v>886</v>
      </c>
      <c r="H1886" s="70">
        <v>3</v>
      </c>
      <c r="I1886" s="122"/>
      <c r="K1886" s="70" t="s">
        <v>736</v>
      </c>
      <c r="R1886" t="s">
        <v>849</v>
      </c>
      <c r="S1886" t="s">
        <v>71</v>
      </c>
    </row>
    <row r="1887" spans="1:19" x14ac:dyDescent="0.25">
      <c r="A1887" s="70" t="str">
        <f>extraction!$C$44</f>
        <v>250129S10_Mx_Batch_32_Tube_10</v>
      </c>
      <c r="B1887" s="70" t="str">
        <f>extraction!$D$44</f>
        <v>250129S10_Mx</v>
      </c>
      <c r="C1887" t="s">
        <v>774</v>
      </c>
      <c r="D1887" s="70" t="s">
        <v>95</v>
      </c>
      <c r="E1887" s="70" t="s">
        <v>78</v>
      </c>
      <c r="F1887" s="70" t="str">
        <f>B1887&amp;"_"&amp;LEFT(E1887,4)&amp;"_"&amp;H1858&amp;"_"&amp;D1887</f>
        <v>250129S10_Mx_area_2_Val</v>
      </c>
      <c r="G1887" s="144" t="s">
        <v>886</v>
      </c>
      <c r="H1887" s="70">
        <v>3</v>
      </c>
      <c r="I1887" s="122"/>
      <c r="K1887" s="70" t="s">
        <v>736</v>
      </c>
      <c r="R1887" t="s">
        <v>849</v>
      </c>
      <c r="S1887" t="s">
        <v>71</v>
      </c>
    </row>
    <row r="1889" spans="1:19" x14ac:dyDescent="0.25">
      <c r="A1889" s="70" t="str">
        <f>extraction!$C$45</f>
        <v>250129S11_Mx_Batch_32_Tube_11</v>
      </c>
      <c r="B1889" s="70" t="str">
        <f>extraction!$D$45</f>
        <v>250129S11_Mx</v>
      </c>
      <c r="C1889" t="s">
        <v>734</v>
      </c>
      <c r="D1889" s="70" t="s">
        <v>84</v>
      </c>
      <c r="E1889" s="70" t="s">
        <v>77</v>
      </c>
      <c r="F1889" s="70" t="str">
        <f>B1889&amp;"_"&amp;LEFT(E1889,4)&amp;"_"&amp;H1889&amp;"_"&amp;D1889</f>
        <v>250129S11_Mx_d15N_1_Ala</v>
      </c>
      <c r="G1889" s="146" t="s">
        <v>894</v>
      </c>
      <c r="H1889" s="70">
        <v>1</v>
      </c>
      <c r="I1889" s="125" t="s">
        <v>73</v>
      </c>
      <c r="J1889" s="70" t="s">
        <v>76</v>
      </c>
      <c r="K1889" s="70" t="s">
        <v>736</v>
      </c>
      <c r="R1889" t="s">
        <v>849</v>
      </c>
      <c r="S1889" t="s">
        <v>71</v>
      </c>
    </row>
    <row r="1890" spans="1:19" x14ac:dyDescent="0.25">
      <c r="A1890" s="70" t="str">
        <f>extraction!$C$45</f>
        <v>250129S11_Mx_Batch_32_Tube_11</v>
      </c>
      <c r="B1890" s="70" t="str">
        <f>extraction!$D$45</f>
        <v>250129S11_Mx</v>
      </c>
      <c r="C1890" t="s">
        <v>738</v>
      </c>
      <c r="D1890" s="70" t="s">
        <v>85</v>
      </c>
      <c r="E1890" s="70" t="s">
        <v>77</v>
      </c>
      <c r="F1890" s="70" t="str">
        <f>B1890&amp;"_"&amp;LEFT(E1890,4)&amp;"_"&amp;H1890&amp;"_"&amp;D1890</f>
        <v>250129S11_Mx_d15N_1_Asp</v>
      </c>
      <c r="G1890" s="146" t="s">
        <v>894</v>
      </c>
      <c r="H1890" s="70">
        <v>1</v>
      </c>
      <c r="I1890" s="125" t="s">
        <v>73</v>
      </c>
      <c r="J1890" s="70" t="s">
        <v>76</v>
      </c>
      <c r="K1890" s="70" t="s">
        <v>736</v>
      </c>
      <c r="R1890" t="s">
        <v>849</v>
      </c>
      <c r="S1890" t="s">
        <v>71</v>
      </c>
    </row>
    <row r="1891" spans="1:19" x14ac:dyDescent="0.25">
      <c r="A1891" s="70" t="str">
        <f>extraction!$C$45</f>
        <v>250129S11_Mx_Batch_32_Tube_11</v>
      </c>
      <c r="B1891" s="70" t="str">
        <f>extraction!$D$45</f>
        <v>250129S11_Mx</v>
      </c>
      <c r="C1891" t="s">
        <v>851</v>
      </c>
      <c r="D1891" s="70" t="s">
        <v>86</v>
      </c>
      <c r="E1891" s="70" t="s">
        <v>77</v>
      </c>
      <c r="F1891" s="70" t="str">
        <f t="shared" ref="F1891:F1916" si="50">B1891&amp;"_"&amp;LEFT(E1891,4)&amp;"_"&amp;H1891&amp;"_"&amp;D1891</f>
        <v>250129S11_Mx_d15N_1_Glu</v>
      </c>
      <c r="G1891" s="146" t="s">
        <v>894</v>
      </c>
      <c r="H1891" s="70">
        <v>1</v>
      </c>
      <c r="I1891" s="125" t="s">
        <v>73</v>
      </c>
      <c r="J1891" s="70" t="s">
        <v>76</v>
      </c>
      <c r="K1891" s="70" t="s">
        <v>736</v>
      </c>
      <c r="R1891" t="s">
        <v>849</v>
      </c>
      <c r="S1891" t="s">
        <v>71</v>
      </c>
    </row>
    <row r="1892" spans="1:19" x14ac:dyDescent="0.25">
      <c r="A1892" s="70" t="str">
        <f>extraction!$C$45</f>
        <v>250129S11_Mx_Batch_32_Tube_11</v>
      </c>
      <c r="B1892" s="70" t="str">
        <f>extraction!$D$45</f>
        <v>250129S11_Mx</v>
      </c>
      <c r="C1892" s="127" t="s">
        <v>155</v>
      </c>
      <c r="D1892" s="70" t="s">
        <v>87</v>
      </c>
      <c r="E1892" s="70" t="s">
        <v>77</v>
      </c>
      <c r="F1892" s="70" t="str">
        <f t="shared" si="50"/>
        <v>250129S11_Mx_d15N_1_Gly</v>
      </c>
      <c r="G1892" s="146" t="s">
        <v>894</v>
      </c>
      <c r="H1892" s="70">
        <v>1</v>
      </c>
      <c r="I1892" s="125" t="s">
        <v>73</v>
      </c>
      <c r="J1892" s="70" t="s">
        <v>76</v>
      </c>
      <c r="K1892" s="70" t="s">
        <v>736</v>
      </c>
      <c r="R1892" t="s">
        <v>849</v>
      </c>
      <c r="S1892" t="s">
        <v>71</v>
      </c>
    </row>
    <row r="1893" spans="1:19" x14ac:dyDescent="0.25">
      <c r="A1893" s="70" t="str">
        <f>extraction!$C$45</f>
        <v>250129S11_Mx_Batch_32_Tube_11</v>
      </c>
      <c r="B1893" s="70" t="str">
        <f>extraction!$D$45</f>
        <v>250129S11_Mx</v>
      </c>
      <c r="C1893" t="s">
        <v>739</v>
      </c>
      <c r="D1893" s="70" t="s">
        <v>850</v>
      </c>
      <c r="E1893" s="70" t="s">
        <v>77</v>
      </c>
      <c r="F1893" s="70" t="str">
        <f t="shared" si="50"/>
        <v>250129S11_Mx_d15N_1_Ile</v>
      </c>
      <c r="G1893" s="146" t="s">
        <v>894</v>
      </c>
      <c r="H1893" s="70">
        <v>1</v>
      </c>
      <c r="I1893" s="125" t="s">
        <v>73</v>
      </c>
      <c r="J1893" s="70" t="s">
        <v>76</v>
      </c>
      <c r="K1893" s="70" t="s">
        <v>736</v>
      </c>
      <c r="R1893" t="s">
        <v>849</v>
      </c>
      <c r="S1893" t="s">
        <v>71</v>
      </c>
    </row>
    <row r="1894" spans="1:19" x14ac:dyDescent="0.25">
      <c r="A1894" s="70" t="str">
        <f>extraction!$C$45</f>
        <v>250129S11_Mx_Batch_32_Tube_11</v>
      </c>
      <c r="B1894" s="70" t="str">
        <f>extraction!$D$45</f>
        <v>250129S11_Mx</v>
      </c>
      <c r="C1894" t="s">
        <v>740</v>
      </c>
      <c r="D1894" s="70" t="s">
        <v>88</v>
      </c>
      <c r="E1894" s="70" t="s">
        <v>77</v>
      </c>
      <c r="F1894" s="70" t="str">
        <f t="shared" si="50"/>
        <v>250129S11_Mx_d15N_1_Leu</v>
      </c>
      <c r="G1894" s="146" t="s">
        <v>894</v>
      </c>
      <c r="H1894" s="70">
        <v>1</v>
      </c>
      <c r="I1894" s="125" t="s">
        <v>73</v>
      </c>
      <c r="J1894" s="70" t="s">
        <v>76</v>
      </c>
      <c r="K1894" s="70" t="s">
        <v>736</v>
      </c>
      <c r="R1894" t="s">
        <v>849</v>
      </c>
      <c r="S1894" t="s">
        <v>71</v>
      </c>
    </row>
    <row r="1895" spans="1:19" x14ac:dyDescent="0.25">
      <c r="A1895" s="70" t="str">
        <f>extraction!$C$45</f>
        <v>250129S11_Mx_Batch_32_Tube_11</v>
      </c>
      <c r="B1895" s="70" t="str">
        <f>extraction!$D$45</f>
        <v>250129S11_Mx</v>
      </c>
      <c r="C1895" t="s">
        <v>741</v>
      </c>
      <c r="D1895" s="70" t="s">
        <v>89</v>
      </c>
      <c r="E1895" s="70" t="s">
        <v>77</v>
      </c>
      <c r="F1895" s="70" t="str">
        <f t="shared" si="50"/>
        <v>250129S11_Mx_d15N_1_Lys</v>
      </c>
      <c r="G1895" s="146" t="s">
        <v>894</v>
      </c>
      <c r="H1895" s="70">
        <v>1</v>
      </c>
      <c r="I1895" s="125" t="s">
        <v>73</v>
      </c>
      <c r="J1895" s="70" t="s">
        <v>76</v>
      </c>
      <c r="K1895" s="70" t="s">
        <v>736</v>
      </c>
      <c r="R1895" t="s">
        <v>849</v>
      </c>
      <c r="S1895" t="s">
        <v>71</v>
      </c>
    </row>
    <row r="1896" spans="1:19" x14ac:dyDescent="0.25">
      <c r="A1896" s="70" t="str">
        <f>extraction!$C$45</f>
        <v>250129S11_Mx_Batch_32_Tube_11</v>
      </c>
      <c r="B1896" s="70" t="str">
        <f>extraction!$D$45</f>
        <v>250129S11_Mx</v>
      </c>
      <c r="C1896" t="s">
        <v>742</v>
      </c>
      <c r="D1896" s="70" t="s">
        <v>852</v>
      </c>
      <c r="E1896" s="70" t="s">
        <v>77</v>
      </c>
      <c r="F1896" s="70" t="str">
        <f t="shared" si="50"/>
        <v>250129S11_Mx_d15N_1_NLeu</v>
      </c>
      <c r="G1896" s="146" t="s">
        <v>894</v>
      </c>
      <c r="H1896" s="70">
        <v>1</v>
      </c>
      <c r="I1896" s="125" t="s">
        <v>73</v>
      </c>
      <c r="J1896" s="70" t="s">
        <v>76</v>
      </c>
      <c r="K1896" s="70" t="s">
        <v>736</v>
      </c>
      <c r="R1896" t="s">
        <v>849</v>
      </c>
      <c r="S1896" t="s">
        <v>71</v>
      </c>
    </row>
    <row r="1897" spans="1:19" x14ac:dyDescent="0.25">
      <c r="A1897" s="70" t="str">
        <f>extraction!$C$45</f>
        <v>250129S11_Mx_Batch_32_Tube_11</v>
      </c>
      <c r="B1897" s="70" t="str">
        <f>extraction!$D$45</f>
        <v>250129S11_Mx</v>
      </c>
      <c r="C1897" t="s">
        <v>743</v>
      </c>
      <c r="D1897" s="70" t="s">
        <v>90</v>
      </c>
      <c r="E1897" s="70" t="s">
        <v>77</v>
      </c>
      <c r="F1897" s="70" t="str">
        <f t="shared" si="50"/>
        <v>250129S11_Mx_d15N_1_Phe</v>
      </c>
      <c r="G1897" s="146" t="s">
        <v>894</v>
      </c>
      <c r="H1897" s="70">
        <v>1</v>
      </c>
      <c r="I1897" s="125" t="s">
        <v>73</v>
      </c>
      <c r="J1897" s="70" t="s">
        <v>76</v>
      </c>
      <c r="K1897" s="70" t="s">
        <v>736</v>
      </c>
      <c r="R1897" t="s">
        <v>849</v>
      </c>
      <c r="S1897" t="s">
        <v>71</v>
      </c>
    </row>
    <row r="1898" spans="1:19" x14ac:dyDescent="0.25">
      <c r="A1898" s="70" t="str">
        <f>extraction!$C$45</f>
        <v>250129S11_Mx_Batch_32_Tube_11</v>
      </c>
      <c r="B1898" s="70" t="str">
        <f>extraction!$D$45</f>
        <v>250129S11_Mx</v>
      </c>
      <c r="C1898" t="s">
        <v>744</v>
      </c>
      <c r="D1898" s="70" t="s">
        <v>91</v>
      </c>
      <c r="E1898" s="70" t="s">
        <v>77</v>
      </c>
      <c r="F1898" s="70" t="str">
        <f t="shared" si="50"/>
        <v>250129S11_Mx_d15N_1_Pro</v>
      </c>
      <c r="G1898" s="146" t="s">
        <v>894</v>
      </c>
      <c r="H1898" s="70">
        <v>1</v>
      </c>
      <c r="I1898" s="125" t="s">
        <v>73</v>
      </c>
      <c r="J1898" s="70" t="s">
        <v>76</v>
      </c>
      <c r="K1898" s="70" t="s">
        <v>736</v>
      </c>
      <c r="R1898" t="s">
        <v>849</v>
      </c>
      <c r="S1898" t="s">
        <v>71</v>
      </c>
    </row>
    <row r="1899" spans="1:19" x14ac:dyDescent="0.25">
      <c r="A1899" s="70" t="str">
        <f>extraction!$C$45</f>
        <v>250129S11_Mx_Batch_32_Tube_11</v>
      </c>
      <c r="B1899" s="70" t="str">
        <f>extraction!$D$45</f>
        <v>250129S11_Mx</v>
      </c>
      <c r="C1899" t="s">
        <v>745</v>
      </c>
      <c r="D1899" s="70" t="s">
        <v>92</v>
      </c>
      <c r="E1899" s="70" t="s">
        <v>77</v>
      </c>
      <c r="F1899" s="70" t="str">
        <f t="shared" si="50"/>
        <v>250129S11_Mx_d15N_1_Ser</v>
      </c>
      <c r="G1899" s="146" t="s">
        <v>894</v>
      </c>
      <c r="H1899" s="70">
        <v>1</v>
      </c>
      <c r="I1899" s="125" t="s">
        <v>73</v>
      </c>
      <c r="J1899" s="70" t="s">
        <v>76</v>
      </c>
      <c r="K1899" s="70" t="s">
        <v>736</v>
      </c>
      <c r="R1899" t="s">
        <v>849</v>
      </c>
      <c r="S1899" t="s">
        <v>71</v>
      </c>
    </row>
    <row r="1900" spans="1:19" x14ac:dyDescent="0.25">
      <c r="A1900" s="70" t="str">
        <f>extraction!$C$45</f>
        <v>250129S11_Mx_Batch_32_Tube_11</v>
      </c>
      <c r="B1900" s="70" t="str">
        <f>extraction!$D$45</f>
        <v>250129S11_Mx</v>
      </c>
      <c r="C1900" t="s">
        <v>746</v>
      </c>
      <c r="D1900" s="70" t="s">
        <v>93</v>
      </c>
      <c r="E1900" s="70" t="s">
        <v>77</v>
      </c>
      <c r="F1900" s="70" t="str">
        <f t="shared" si="50"/>
        <v>250129S11_Mx_d15N_1_Thr</v>
      </c>
      <c r="G1900" s="146" t="s">
        <v>894</v>
      </c>
      <c r="H1900" s="70">
        <v>1</v>
      </c>
      <c r="I1900" s="125" t="s">
        <v>73</v>
      </c>
      <c r="J1900" s="70" t="s">
        <v>76</v>
      </c>
      <c r="K1900" s="70" t="s">
        <v>736</v>
      </c>
      <c r="R1900" t="s">
        <v>849</v>
      </c>
      <c r="S1900" t="s">
        <v>71</v>
      </c>
    </row>
    <row r="1901" spans="1:19" x14ac:dyDescent="0.25">
      <c r="A1901" s="70" t="str">
        <f>extraction!$C$45</f>
        <v>250129S11_Mx_Batch_32_Tube_11</v>
      </c>
      <c r="B1901" s="70" t="str">
        <f>extraction!$D$45</f>
        <v>250129S11_Mx</v>
      </c>
      <c r="C1901" t="s">
        <v>747</v>
      </c>
      <c r="D1901" s="70" t="s">
        <v>94</v>
      </c>
      <c r="E1901" s="70" t="s">
        <v>77</v>
      </c>
      <c r="F1901" s="70" t="str">
        <f t="shared" si="50"/>
        <v>250129S11_Mx_d15N_1_Tyr</v>
      </c>
      <c r="G1901" s="146" t="s">
        <v>894</v>
      </c>
      <c r="H1901" s="70">
        <v>1</v>
      </c>
      <c r="I1901" s="125" t="s">
        <v>73</v>
      </c>
      <c r="J1901" s="70" t="s">
        <v>76</v>
      </c>
      <c r="K1901" s="70" t="s">
        <v>736</v>
      </c>
      <c r="R1901" t="s">
        <v>849</v>
      </c>
      <c r="S1901" t="s">
        <v>71</v>
      </c>
    </row>
    <row r="1902" spans="1:19" x14ac:dyDescent="0.25">
      <c r="A1902" s="70" t="str">
        <f>extraction!$C$45</f>
        <v>250129S11_Mx_Batch_32_Tube_11</v>
      </c>
      <c r="B1902" s="70" t="str">
        <f>extraction!$D$45</f>
        <v>250129S11_Mx</v>
      </c>
      <c r="C1902" t="s">
        <v>774</v>
      </c>
      <c r="D1902" s="70" t="s">
        <v>95</v>
      </c>
      <c r="E1902" s="70" t="s">
        <v>77</v>
      </c>
      <c r="F1902" s="70" t="str">
        <f t="shared" si="50"/>
        <v>250129S11_Mx_d15N_1_Val</v>
      </c>
      <c r="G1902" s="146" t="s">
        <v>894</v>
      </c>
      <c r="H1902" s="70">
        <v>1</v>
      </c>
      <c r="I1902" s="125" t="s">
        <v>73</v>
      </c>
      <c r="J1902" s="70" t="s">
        <v>76</v>
      </c>
      <c r="K1902" s="70" t="s">
        <v>736</v>
      </c>
      <c r="R1902" t="s">
        <v>849</v>
      </c>
      <c r="S1902" t="s">
        <v>71</v>
      </c>
    </row>
    <row r="1903" spans="1:19" x14ac:dyDescent="0.25">
      <c r="A1903" s="70" t="str">
        <f>extraction!$C$45</f>
        <v>250129S11_Mx_Batch_32_Tube_11</v>
      </c>
      <c r="B1903" s="70" t="str">
        <f>extraction!$D$45</f>
        <v>250129S11_Mx</v>
      </c>
      <c r="C1903" t="s">
        <v>734</v>
      </c>
      <c r="D1903" s="70" t="s">
        <v>84</v>
      </c>
      <c r="E1903" s="70" t="s">
        <v>78</v>
      </c>
      <c r="F1903" s="70" t="str">
        <f t="shared" si="50"/>
        <v>250129S11_Mx_area_1_Ala</v>
      </c>
      <c r="G1903" s="146" t="s">
        <v>894</v>
      </c>
      <c r="H1903" s="70">
        <v>1</v>
      </c>
      <c r="I1903" s="125" t="s">
        <v>73</v>
      </c>
      <c r="K1903" s="70" t="s">
        <v>736</v>
      </c>
      <c r="R1903" t="s">
        <v>849</v>
      </c>
      <c r="S1903" t="s">
        <v>71</v>
      </c>
    </row>
    <row r="1904" spans="1:19" x14ac:dyDescent="0.25">
      <c r="A1904" s="70" t="str">
        <f>extraction!$C$45</f>
        <v>250129S11_Mx_Batch_32_Tube_11</v>
      </c>
      <c r="B1904" s="70" t="str">
        <f>extraction!$D$45</f>
        <v>250129S11_Mx</v>
      </c>
      <c r="C1904" t="s">
        <v>738</v>
      </c>
      <c r="D1904" s="70" t="s">
        <v>85</v>
      </c>
      <c r="E1904" s="70" t="s">
        <v>78</v>
      </c>
      <c r="F1904" s="70" t="str">
        <f t="shared" si="50"/>
        <v>250129S11_Mx_area_1_Asp</v>
      </c>
      <c r="G1904" s="146" t="s">
        <v>894</v>
      </c>
      <c r="H1904" s="70">
        <v>1</v>
      </c>
      <c r="I1904" s="125" t="s">
        <v>73</v>
      </c>
      <c r="K1904" s="70" t="s">
        <v>736</v>
      </c>
      <c r="R1904" t="s">
        <v>849</v>
      </c>
      <c r="S1904" t="s">
        <v>71</v>
      </c>
    </row>
    <row r="1905" spans="1:19" x14ac:dyDescent="0.25">
      <c r="A1905" s="70" t="str">
        <f>extraction!$C$45</f>
        <v>250129S11_Mx_Batch_32_Tube_11</v>
      </c>
      <c r="B1905" s="70" t="str">
        <f>extraction!$D$45</f>
        <v>250129S11_Mx</v>
      </c>
      <c r="C1905" t="s">
        <v>851</v>
      </c>
      <c r="D1905" s="70" t="s">
        <v>86</v>
      </c>
      <c r="E1905" s="70" t="s">
        <v>78</v>
      </c>
      <c r="F1905" s="70" t="str">
        <f t="shared" si="50"/>
        <v>250129S11_Mx_area_1_Glu</v>
      </c>
      <c r="G1905" s="146" t="s">
        <v>894</v>
      </c>
      <c r="H1905" s="70">
        <v>1</v>
      </c>
      <c r="I1905" s="125" t="s">
        <v>73</v>
      </c>
      <c r="K1905" s="70" t="s">
        <v>736</v>
      </c>
      <c r="R1905" t="s">
        <v>849</v>
      </c>
      <c r="S1905" t="s">
        <v>71</v>
      </c>
    </row>
    <row r="1906" spans="1:19" x14ac:dyDescent="0.25">
      <c r="A1906" s="70" t="str">
        <f>extraction!$C$45</f>
        <v>250129S11_Mx_Batch_32_Tube_11</v>
      </c>
      <c r="B1906" s="70" t="str">
        <f>extraction!$D$45</f>
        <v>250129S11_Mx</v>
      </c>
      <c r="C1906" s="127" t="s">
        <v>155</v>
      </c>
      <c r="D1906" s="70" t="s">
        <v>87</v>
      </c>
      <c r="E1906" s="70" t="s">
        <v>78</v>
      </c>
      <c r="F1906" s="70" t="str">
        <f t="shared" si="50"/>
        <v>250129S11_Mx_area_1_Gly</v>
      </c>
      <c r="G1906" s="146" t="s">
        <v>894</v>
      </c>
      <c r="H1906" s="70">
        <v>1</v>
      </c>
      <c r="I1906" s="125" t="s">
        <v>73</v>
      </c>
      <c r="K1906" s="70" t="s">
        <v>736</v>
      </c>
      <c r="R1906" t="s">
        <v>849</v>
      </c>
      <c r="S1906" t="s">
        <v>71</v>
      </c>
    </row>
    <row r="1907" spans="1:19" x14ac:dyDescent="0.25">
      <c r="A1907" s="70" t="str">
        <f>extraction!$C$45</f>
        <v>250129S11_Mx_Batch_32_Tube_11</v>
      </c>
      <c r="B1907" s="70" t="str">
        <f>extraction!$D$45</f>
        <v>250129S11_Mx</v>
      </c>
      <c r="C1907" t="s">
        <v>739</v>
      </c>
      <c r="D1907" s="70" t="s">
        <v>850</v>
      </c>
      <c r="E1907" s="70" t="s">
        <v>78</v>
      </c>
      <c r="F1907" s="70" t="str">
        <f t="shared" si="50"/>
        <v>250129S11_Mx_area_1_Ile</v>
      </c>
      <c r="G1907" s="146" t="s">
        <v>894</v>
      </c>
      <c r="H1907" s="70">
        <v>1</v>
      </c>
      <c r="I1907" s="125" t="s">
        <v>73</v>
      </c>
      <c r="K1907" s="70" t="s">
        <v>736</v>
      </c>
      <c r="R1907" t="s">
        <v>849</v>
      </c>
      <c r="S1907" t="s">
        <v>71</v>
      </c>
    </row>
    <row r="1908" spans="1:19" x14ac:dyDescent="0.25">
      <c r="A1908" s="70" t="str">
        <f>extraction!$C$45</f>
        <v>250129S11_Mx_Batch_32_Tube_11</v>
      </c>
      <c r="B1908" s="70" t="str">
        <f>extraction!$D$45</f>
        <v>250129S11_Mx</v>
      </c>
      <c r="C1908" t="s">
        <v>740</v>
      </c>
      <c r="D1908" s="70" t="s">
        <v>88</v>
      </c>
      <c r="E1908" s="70" t="s">
        <v>78</v>
      </c>
      <c r="F1908" s="70" t="str">
        <f t="shared" si="50"/>
        <v>250129S11_Mx_area_1_Leu</v>
      </c>
      <c r="G1908" s="146" t="s">
        <v>894</v>
      </c>
      <c r="H1908" s="70">
        <v>1</v>
      </c>
      <c r="I1908" s="125" t="s">
        <v>73</v>
      </c>
      <c r="K1908" s="70" t="s">
        <v>736</v>
      </c>
      <c r="R1908" t="s">
        <v>849</v>
      </c>
      <c r="S1908" t="s">
        <v>71</v>
      </c>
    </row>
    <row r="1909" spans="1:19" x14ac:dyDescent="0.25">
      <c r="A1909" s="70" t="str">
        <f>extraction!$C$45</f>
        <v>250129S11_Mx_Batch_32_Tube_11</v>
      </c>
      <c r="B1909" s="70" t="str">
        <f>extraction!$D$45</f>
        <v>250129S11_Mx</v>
      </c>
      <c r="C1909" t="s">
        <v>741</v>
      </c>
      <c r="D1909" s="70" t="s">
        <v>89</v>
      </c>
      <c r="E1909" s="70" t="s">
        <v>78</v>
      </c>
      <c r="F1909" s="70" t="str">
        <f t="shared" si="50"/>
        <v>250129S11_Mx_area_1_Lys</v>
      </c>
      <c r="G1909" s="146" t="s">
        <v>894</v>
      </c>
      <c r="H1909" s="70">
        <v>1</v>
      </c>
      <c r="I1909" s="125" t="s">
        <v>73</v>
      </c>
      <c r="K1909" s="70" t="s">
        <v>736</v>
      </c>
      <c r="R1909" t="s">
        <v>849</v>
      </c>
      <c r="S1909" t="s">
        <v>71</v>
      </c>
    </row>
    <row r="1910" spans="1:19" x14ac:dyDescent="0.25">
      <c r="A1910" s="70" t="str">
        <f>extraction!$C$45</f>
        <v>250129S11_Mx_Batch_32_Tube_11</v>
      </c>
      <c r="B1910" s="70" t="str">
        <f>extraction!$D$45</f>
        <v>250129S11_Mx</v>
      </c>
      <c r="C1910" t="s">
        <v>742</v>
      </c>
      <c r="D1910" s="70" t="s">
        <v>852</v>
      </c>
      <c r="E1910" s="70" t="s">
        <v>78</v>
      </c>
      <c r="F1910" s="70" t="str">
        <f t="shared" si="50"/>
        <v>250129S11_Mx_area_1_NLeu</v>
      </c>
      <c r="G1910" s="146" t="s">
        <v>894</v>
      </c>
      <c r="H1910" s="70">
        <v>1</v>
      </c>
      <c r="I1910" s="125" t="s">
        <v>73</v>
      </c>
      <c r="K1910" s="70" t="s">
        <v>736</v>
      </c>
      <c r="R1910" t="s">
        <v>849</v>
      </c>
      <c r="S1910" t="s">
        <v>71</v>
      </c>
    </row>
    <row r="1911" spans="1:19" x14ac:dyDescent="0.25">
      <c r="A1911" s="70" t="str">
        <f>extraction!$C$45</f>
        <v>250129S11_Mx_Batch_32_Tube_11</v>
      </c>
      <c r="B1911" s="70" t="str">
        <f>extraction!$D$45</f>
        <v>250129S11_Mx</v>
      </c>
      <c r="C1911" t="s">
        <v>743</v>
      </c>
      <c r="D1911" s="70" t="s">
        <v>90</v>
      </c>
      <c r="E1911" s="70" t="s">
        <v>78</v>
      </c>
      <c r="F1911" s="70" t="str">
        <f t="shared" si="50"/>
        <v>250129S11_Mx_area_1_Phe</v>
      </c>
      <c r="G1911" s="146" t="s">
        <v>894</v>
      </c>
      <c r="H1911" s="70">
        <v>1</v>
      </c>
      <c r="I1911" s="125" t="s">
        <v>73</v>
      </c>
      <c r="K1911" s="70" t="s">
        <v>736</v>
      </c>
      <c r="R1911" t="s">
        <v>849</v>
      </c>
      <c r="S1911" t="s">
        <v>71</v>
      </c>
    </row>
    <row r="1912" spans="1:19" x14ac:dyDescent="0.25">
      <c r="A1912" s="70" t="str">
        <f>extraction!$C$45</f>
        <v>250129S11_Mx_Batch_32_Tube_11</v>
      </c>
      <c r="B1912" s="70" t="str">
        <f>extraction!$D$45</f>
        <v>250129S11_Mx</v>
      </c>
      <c r="C1912" t="s">
        <v>744</v>
      </c>
      <c r="D1912" s="70" t="s">
        <v>91</v>
      </c>
      <c r="E1912" s="70" t="s">
        <v>78</v>
      </c>
      <c r="F1912" s="70" t="str">
        <f t="shared" si="50"/>
        <v>250129S11_Mx_area_1_Pro</v>
      </c>
      <c r="G1912" s="146" t="s">
        <v>894</v>
      </c>
      <c r="H1912" s="70">
        <v>1</v>
      </c>
      <c r="I1912" s="125" t="s">
        <v>73</v>
      </c>
      <c r="K1912" s="70" t="s">
        <v>736</v>
      </c>
      <c r="R1912" t="s">
        <v>849</v>
      </c>
      <c r="S1912" t="s">
        <v>71</v>
      </c>
    </row>
    <row r="1913" spans="1:19" x14ac:dyDescent="0.25">
      <c r="A1913" s="70" t="str">
        <f>extraction!$C$45</f>
        <v>250129S11_Mx_Batch_32_Tube_11</v>
      </c>
      <c r="B1913" s="70" t="str">
        <f>extraction!$D$45</f>
        <v>250129S11_Mx</v>
      </c>
      <c r="C1913" t="s">
        <v>745</v>
      </c>
      <c r="D1913" s="70" t="s">
        <v>92</v>
      </c>
      <c r="E1913" s="70" t="s">
        <v>78</v>
      </c>
      <c r="F1913" s="70" t="str">
        <f t="shared" si="50"/>
        <v>250129S11_Mx_area_1_Ser</v>
      </c>
      <c r="G1913" s="146" t="s">
        <v>894</v>
      </c>
      <c r="H1913" s="70">
        <v>1</v>
      </c>
      <c r="I1913" s="125" t="s">
        <v>73</v>
      </c>
      <c r="K1913" s="70" t="s">
        <v>736</v>
      </c>
      <c r="R1913" t="s">
        <v>849</v>
      </c>
      <c r="S1913" t="s">
        <v>71</v>
      </c>
    </row>
    <row r="1914" spans="1:19" x14ac:dyDescent="0.25">
      <c r="A1914" s="70" t="str">
        <f>extraction!$C$45</f>
        <v>250129S11_Mx_Batch_32_Tube_11</v>
      </c>
      <c r="B1914" s="70" t="str">
        <f>extraction!$D$45</f>
        <v>250129S11_Mx</v>
      </c>
      <c r="C1914" t="s">
        <v>746</v>
      </c>
      <c r="D1914" s="70" t="s">
        <v>93</v>
      </c>
      <c r="E1914" s="70" t="s">
        <v>78</v>
      </c>
      <c r="F1914" s="70" t="str">
        <f t="shared" si="50"/>
        <v>250129S11_Mx_area_1_Thr</v>
      </c>
      <c r="G1914" s="146" t="s">
        <v>894</v>
      </c>
      <c r="H1914" s="70">
        <v>1</v>
      </c>
      <c r="I1914" s="125" t="s">
        <v>73</v>
      </c>
      <c r="K1914" s="70" t="s">
        <v>736</v>
      </c>
      <c r="R1914" t="s">
        <v>849</v>
      </c>
      <c r="S1914" t="s">
        <v>71</v>
      </c>
    </row>
    <row r="1915" spans="1:19" x14ac:dyDescent="0.25">
      <c r="A1915" s="70" t="str">
        <f>extraction!$C$45</f>
        <v>250129S11_Mx_Batch_32_Tube_11</v>
      </c>
      <c r="B1915" s="70" t="str">
        <f>extraction!$D$45</f>
        <v>250129S11_Mx</v>
      </c>
      <c r="C1915" t="s">
        <v>747</v>
      </c>
      <c r="D1915" s="70" t="s">
        <v>94</v>
      </c>
      <c r="E1915" s="70" t="s">
        <v>78</v>
      </c>
      <c r="F1915" s="70" t="str">
        <f t="shared" si="50"/>
        <v>250129S11_Mx_area_1_Tyr</v>
      </c>
      <c r="G1915" s="146" t="s">
        <v>894</v>
      </c>
      <c r="H1915" s="70">
        <v>1</v>
      </c>
      <c r="I1915" s="125" t="s">
        <v>73</v>
      </c>
      <c r="K1915" s="70" t="s">
        <v>736</v>
      </c>
      <c r="R1915" t="s">
        <v>849</v>
      </c>
      <c r="S1915" t="s">
        <v>71</v>
      </c>
    </row>
    <row r="1916" spans="1:19" x14ac:dyDescent="0.25">
      <c r="A1916" s="70" t="str">
        <f>extraction!$C$45</f>
        <v>250129S11_Mx_Batch_32_Tube_11</v>
      </c>
      <c r="B1916" s="70" t="str">
        <f>extraction!$D$45</f>
        <v>250129S11_Mx</v>
      </c>
      <c r="C1916" t="s">
        <v>774</v>
      </c>
      <c r="D1916" s="70" t="s">
        <v>95</v>
      </c>
      <c r="E1916" s="70" t="s">
        <v>78</v>
      </c>
      <c r="F1916" s="70" t="str">
        <f t="shared" si="50"/>
        <v>250129S11_Mx_area_1_Val</v>
      </c>
      <c r="G1916" s="146" t="s">
        <v>894</v>
      </c>
      <c r="H1916" s="70">
        <v>1</v>
      </c>
      <c r="I1916" s="125" t="s">
        <v>73</v>
      </c>
      <c r="K1916" s="70" t="s">
        <v>736</v>
      </c>
      <c r="R1916" t="s">
        <v>849</v>
      </c>
      <c r="S1916" t="s">
        <v>71</v>
      </c>
    </row>
    <row r="1918" spans="1:19" x14ac:dyDescent="0.25">
      <c r="A1918" s="70" t="str">
        <f>extraction!$C$45</f>
        <v>250129S11_Mx_Batch_32_Tube_11</v>
      </c>
      <c r="B1918" s="70" t="str">
        <f>extraction!$D$45</f>
        <v>250129S11_Mx</v>
      </c>
      <c r="C1918" t="s">
        <v>734</v>
      </c>
      <c r="D1918" s="70" t="s">
        <v>84</v>
      </c>
      <c r="E1918" s="70" t="s">
        <v>77</v>
      </c>
      <c r="F1918" s="70" t="str">
        <f t="shared" ref="F1918:F1945" si="51">B1918&amp;"_"&amp;LEFT(E1918,4)&amp;"_"&amp;H1918&amp;"_"&amp;D1918</f>
        <v>250129S11_Mx_d15N_2_Ala</v>
      </c>
      <c r="G1918" s="125" t="s">
        <v>895</v>
      </c>
      <c r="H1918" s="70">
        <v>2</v>
      </c>
      <c r="I1918" s="122">
        <v>23.434747040000001</v>
      </c>
      <c r="J1918" s="70" t="s">
        <v>76</v>
      </c>
      <c r="K1918" s="70" t="s">
        <v>736</v>
      </c>
      <c r="R1918" t="s">
        <v>849</v>
      </c>
      <c r="S1918" t="s">
        <v>71</v>
      </c>
    </row>
    <row r="1919" spans="1:19" x14ac:dyDescent="0.25">
      <c r="A1919" s="70" t="str">
        <f>extraction!$C$45</f>
        <v>250129S11_Mx_Batch_32_Tube_11</v>
      </c>
      <c r="B1919" s="70" t="str">
        <f>extraction!$D$45</f>
        <v>250129S11_Mx</v>
      </c>
      <c r="C1919" t="s">
        <v>738</v>
      </c>
      <c r="D1919" s="70" t="s">
        <v>85</v>
      </c>
      <c r="E1919" s="70" t="s">
        <v>77</v>
      </c>
      <c r="F1919" s="70" t="str">
        <f t="shared" si="51"/>
        <v>250129S11_Mx_d15N_2_Asp</v>
      </c>
      <c r="G1919" s="125" t="s">
        <v>895</v>
      </c>
      <c r="H1919" s="70">
        <v>2</v>
      </c>
      <c r="I1919" s="122">
        <v>15.3122872</v>
      </c>
      <c r="J1919" s="70" t="s">
        <v>76</v>
      </c>
      <c r="K1919" s="70" t="s">
        <v>736</v>
      </c>
      <c r="R1919" t="s">
        <v>849</v>
      </c>
      <c r="S1919" t="s">
        <v>71</v>
      </c>
    </row>
    <row r="1920" spans="1:19" x14ac:dyDescent="0.25">
      <c r="A1920" s="70" t="str">
        <f>extraction!$C$45</f>
        <v>250129S11_Mx_Batch_32_Tube_11</v>
      </c>
      <c r="B1920" s="70" t="str">
        <f>extraction!$D$45</f>
        <v>250129S11_Mx</v>
      </c>
      <c r="C1920" t="s">
        <v>851</v>
      </c>
      <c r="D1920" s="70" t="s">
        <v>86</v>
      </c>
      <c r="E1920" s="70" t="s">
        <v>77</v>
      </c>
      <c r="F1920" s="70" t="str">
        <f t="shared" si="51"/>
        <v>250129S11_Mx_d15N_2_Glu</v>
      </c>
      <c r="G1920" s="125" t="s">
        <v>895</v>
      </c>
      <c r="H1920" s="70">
        <v>2</v>
      </c>
      <c r="I1920" s="122">
        <v>19.963898199999999</v>
      </c>
      <c r="J1920" s="70" t="s">
        <v>76</v>
      </c>
      <c r="K1920" s="70" t="s">
        <v>736</v>
      </c>
      <c r="R1920" t="s">
        <v>849</v>
      </c>
      <c r="S1920" t="s">
        <v>71</v>
      </c>
    </row>
    <row r="1921" spans="1:19" x14ac:dyDescent="0.25">
      <c r="A1921" s="70" t="str">
        <f>extraction!$C$45</f>
        <v>250129S11_Mx_Batch_32_Tube_11</v>
      </c>
      <c r="B1921" s="70" t="str">
        <f>extraction!$D$45</f>
        <v>250129S11_Mx</v>
      </c>
      <c r="C1921" s="127" t="s">
        <v>155</v>
      </c>
      <c r="D1921" s="70" t="s">
        <v>87</v>
      </c>
      <c r="E1921" s="70" t="s">
        <v>77</v>
      </c>
      <c r="F1921" s="70" t="str">
        <f t="shared" si="51"/>
        <v>250129S11_Mx_d15N_2_Gly</v>
      </c>
      <c r="G1921" s="125" t="s">
        <v>895</v>
      </c>
      <c r="H1921" s="70">
        <v>2</v>
      </c>
      <c r="I1921" s="122">
        <v>14.5305553</v>
      </c>
      <c r="J1921" s="70" t="s">
        <v>76</v>
      </c>
      <c r="K1921" s="70" t="s">
        <v>736</v>
      </c>
      <c r="R1921" t="s">
        <v>849</v>
      </c>
      <c r="S1921" t="s">
        <v>71</v>
      </c>
    </row>
    <row r="1922" spans="1:19" x14ac:dyDescent="0.25">
      <c r="A1922" s="70" t="str">
        <f>extraction!$C$45</f>
        <v>250129S11_Mx_Batch_32_Tube_11</v>
      </c>
      <c r="B1922" s="70" t="str">
        <f>extraction!$D$45</f>
        <v>250129S11_Mx</v>
      </c>
      <c r="C1922" t="s">
        <v>739</v>
      </c>
      <c r="D1922" s="70" t="s">
        <v>850</v>
      </c>
      <c r="E1922" s="70" t="s">
        <v>77</v>
      </c>
      <c r="F1922" s="70" t="str">
        <f t="shared" si="51"/>
        <v>250129S11_Mx_d15N_2_Ile</v>
      </c>
      <c r="G1922" s="125" t="s">
        <v>895</v>
      </c>
      <c r="H1922" s="70">
        <v>2</v>
      </c>
      <c r="I1922" s="122">
        <v>17.962623700000002</v>
      </c>
      <c r="J1922" s="70" t="s">
        <v>76</v>
      </c>
      <c r="K1922" s="70" t="s">
        <v>736</v>
      </c>
      <c r="R1922" t="s">
        <v>849</v>
      </c>
      <c r="S1922" t="s">
        <v>71</v>
      </c>
    </row>
    <row r="1923" spans="1:19" x14ac:dyDescent="0.25">
      <c r="A1923" s="70" t="str">
        <f>extraction!$C$45</f>
        <v>250129S11_Mx_Batch_32_Tube_11</v>
      </c>
      <c r="B1923" s="70" t="str">
        <f>extraction!$D$45</f>
        <v>250129S11_Mx</v>
      </c>
      <c r="C1923" t="s">
        <v>740</v>
      </c>
      <c r="D1923" s="70" t="s">
        <v>88</v>
      </c>
      <c r="E1923" s="70" t="s">
        <v>77</v>
      </c>
      <c r="F1923" s="70" t="str">
        <f t="shared" si="51"/>
        <v>250129S11_Mx_d15N_2_Leu</v>
      </c>
      <c r="G1923" s="125" t="s">
        <v>895</v>
      </c>
      <c r="H1923" s="70">
        <v>2</v>
      </c>
      <c r="I1923" s="122">
        <v>18.157546409999998</v>
      </c>
      <c r="J1923" s="70" t="s">
        <v>76</v>
      </c>
      <c r="K1923" s="70" t="s">
        <v>736</v>
      </c>
      <c r="R1923" t="s">
        <v>849</v>
      </c>
      <c r="S1923" t="s">
        <v>71</v>
      </c>
    </row>
    <row r="1924" spans="1:19" x14ac:dyDescent="0.25">
      <c r="A1924" s="70" t="str">
        <f>extraction!$C$45</f>
        <v>250129S11_Mx_Batch_32_Tube_11</v>
      </c>
      <c r="B1924" s="70" t="str">
        <f>extraction!$D$45</f>
        <v>250129S11_Mx</v>
      </c>
      <c r="C1924" t="s">
        <v>741</v>
      </c>
      <c r="D1924" s="70" t="s">
        <v>89</v>
      </c>
      <c r="E1924" s="70" t="s">
        <v>77</v>
      </c>
      <c r="F1924" s="70" t="str">
        <f t="shared" si="51"/>
        <v>250129S11_Mx_d15N_2_Lys</v>
      </c>
      <c r="G1924" s="125" t="s">
        <v>895</v>
      </c>
      <c r="H1924" s="70">
        <v>2</v>
      </c>
      <c r="I1924" s="122">
        <v>7.3347437219999998</v>
      </c>
      <c r="J1924" s="70" t="s">
        <v>76</v>
      </c>
      <c r="K1924" s="70" t="s">
        <v>736</v>
      </c>
      <c r="R1924" t="s">
        <v>849</v>
      </c>
      <c r="S1924" t="s">
        <v>71</v>
      </c>
    </row>
    <row r="1925" spans="1:19" x14ac:dyDescent="0.25">
      <c r="A1925" s="70" t="str">
        <f>extraction!$C$45</f>
        <v>250129S11_Mx_Batch_32_Tube_11</v>
      </c>
      <c r="B1925" s="70" t="str">
        <f>extraction!$D$45</f>
        <v>250129S11_Mx</v>
      </c>
      <c r="C1925" t="s">
        <v>742</v>
      </c>
      <c r="D1925" s="70" t="s">
        <v>852</v>
      </c>
      <c r="E1925" s="70" t="s">
        <v>77</v>
      </c>
      <c r="F1925" s="70" t="str">
        <f t="shared" si="51"/>
        <v>250129S11_Mx_d15N_2_NLeu</v>
      </c>
      <c r="G1925" s="125" t="s">
        <v>895</v>
      </c>
      <c r="H1925" s="70">
        <v>2</v>
      </c>
      <c r="I1925" s="122">
        <v>-3.0778027969999999</v>
      </c>
      <c r="J1925" s="70" t="s">
        <v>76</v>
      </c>
      <c r="K1925" s="70" t="s">
        <v>736</v>
      </c>
      <c r="R1925" t="s">
        <v>849</v>
      </c>
      <c r="S1925" t="s">
        <v>71</v>
      </c>
    </row>
    <row r="1926" spans="1:19" x14ac:dyDescent="0.25">
      <c r="A1926" s="70" t="str">
        <f>extraction!$C$45</f>
        <v>250129S11_Mx_Batch_32_Tube_11</v>
      </c>
      <c r="B1926" s="70" t="str">
        <f>extraction!$D$45</f>
        <v>250129S11_Mx</v>
      </c>
      <c r="C1926" t="s">
        <v>743</v>
      </c>
      <c r="D1926" s="70" t="s">
        <v>90</v>
      </c>
      <c r="E1926" s="70" t="s">
        <v>77</v>
      </c>
      <c r="F1926" s="70" t="str">
        <f t="shared" si="51"/>
        <v>250129S11_Mx_d15N_2_Phe</v>
      </c>
      <c r="G1926" s="125" t="s">
        <v>895</v>
      </c>
      <c r="H1926" s="70">
        <v>2</v>
      </c>
      <c r="I1926" s="122">
        <v>5.7365816279999997</v>
      </c>
      <c r="J1926" s="70" t="s">
        <v>76</v>
      </c>
      <c r="K1926" s="70" t="s">
        <v>736</v>
      </c>
      <c r="R1926" t="s">
        <v>849</v>
      </c>
      <c r="S1926" t="s">
        <v>71</v>
      </c>
    </row>
    <row r="1927" spans="1:19" x14ac:dyDescent="0.25">
      <c r="A1927" s="70" t="str">
        <f>extraction!$C$45</f>
        <v>250129S11_Mx_Batch_32_Tube_11</v>
      </c>
      <c r="B1927" s="70" t="str">
        <f>extraction!$D$45</f>
        <v>250129S11_Mx</v>
      </c>
      <c r="C1927" t="s">
        <v>744</v>
      </c>
      <c r="D1927" s="70" t="s">
        <v>91</v>
      </c>
      <c r="E1927" s="70" t="s">
        <v>77</v>
      </c>
      <c r="F1927" s="70" t="str">
        <f t="shared" si="51"/>
        <v>250129S11_Mx_d15N_2_Pro</v>
      </c>
      <c r="G1927" s="125" t="s">
        <v>895</v>
      </c>
      <c r="H1927" s="70">
        <v>2</v>
      </c>
      <c r="I1927" s="122">
        <v>20.085342189999999</v>
      </c>
      <c r="J1927" s="70" t="s">
        <v>76</v>
      </c>
      <c r="K1927" s="70" t="s">
        <v>736</v>
      </c>
      <c r="R1927" t="s">
        <v>849</v>
      </c>
      <c r="S1927" t="s">
        <v>71</v>
      </c>
    </row>
    <row r="1928" spans="1:19" x14ac:dyDescent="0.25">
      <c r="A1928" s="70" t="str">
        <f>extraction!$C$45</f>
        <v>250129S11_Mx_Batch_32_Tube_11</v>
      </c>
      <c r="B1928" s="70" t="str">
        <f>extraction!$D$45</f>
        <v>250129S11_Mx</v>
      </c>
      <c r="C1928" t="s">
        <v>745</v>
      </c>
      <c r="D1928" s="70" t="s">
        <v>92</v>
      </c>
      <c r="E1928" s="70" t="s">
        <v>77</v>
      </c>
      <c r="F1928" s="70" t="str">
        <f t="shared" si="51"/>
        <v>250129S11_Mx_d15N_2_Ser</v>
      </c>
      <c r="G1928" s="125" t="s">
        <v>895</v>
      </c>
      <c r="H1928" s="70">
        <v>2</v>
      </c>
      <c r="I1928" s="122">
        <v>12.838503729999999</v>
      </c>
      <c r="J1928" s="70" t="s">
        <v>76</v>
      </c>
      <c r="K1928" s="70" t="s">
        <v>736</v>
      </c>
      <c r="R1928" t="s">
        <v>849</v>
      </c>
      <c r="S1928" t="s">
        <v>71</v>
      </c>
    </row>
    <row r="1929" spans="1:19" x14ac:dyDescent="0.25">
      <c r="A1929" s="70" t="str">
        <f>extraction!$C$45</f>
        <v>250129S11_Mx_Batch_32_Tube_11</v>
      </c>
      <c r="B1929" s="70" t="str">
        <f>extraction!$D$45</f>
        <v>250129S11_Mx</v>
      </c>
      <c r="C1929" t="s">
        <v>746</v>
      </c>
      <c r="D1929" s="70" t="s">
        <v>93</v>
      </c>
      <c r="E1929" s="70" t="s">
        <v>77</v>
      </c>
      <c r="F1929" s="70" t="str">
        <f t="shared" si="51"/>
        <v>250129S11_Mx_d15N_2_Thr</v>
      </c>
      <c r="G1929" s="125" t="s">
        <v>895</v>
      </c>
      <c r="H1929" s="70">
        <v>2</v>
      </c>
      <c r="I1929" s="122">
        <v>-4.7024988729999997</v>
      </c>
      <c r="J1929" s="70" t="s">
        <v>76</v>
      </c>
      <c r="K1929" s="70" t="s">
        <v>736</v>
      </c>
      <c r="R1929" t="s">
        <v>849</v>
      </c>
      <c r="S1929" t="s">
        <v>71</v>
      </c>
    </row>
    <row r="1930" spans="1:19" x14ac:dyDescent="0.25">
      <c r="A1930" s="70" t="str">
        <f>extraction!$C$45</f>
        <v>250129S11_Mx_Batch_32_Tube_11</v>
      </c>
      <c r="B1930" s="70" t="str">
        <f>extraction!$D$45</f>
        <v>250129S11_Mx</v>
      </c>
      <c r="C1930" t="s">
        <v>747</v>
      </c>
      <c r="D1930" s="70" t="s">
        <v>94</v>
      </c>
      <c r="E1930" s="70" t="s">
        <v>77</v>
      </c>
      <c r="F1930" s="70" t="str">
        <f t="shared" si="51"/>
        <v>250129S11_Mx_d15N_2_Tyr</v>
      </c>
      <c r="G1930" s="125" t="s">
        <v>895</v>
      </c>
      <c r="H1930" s="70">
        <v>2</v>
      </c>
      <c r="I1930" s="122">
        <v>5.0956839299999999</v>
      </c>
      <c r="J1930" s="70" t="s">
        <v>76</v>
      </c>
      <c r="K1930" s="70" t="s">
        <v>736</v>
      </c>
      <c r="R1930" t="s">
        <v>849</v>
      </c>
      <c r="S1930" t="s">
        <v>71</v>
      </c>
    </row>
    <row r="1931" spans="1:19" x14ac:dyDescent="0.25">
      <c r="A1931" s="70" t="str">
        <f>extraction!$C$45</f>
        <v>250129S11_Mx_Batch_32_Tube_11</v>
      </c>
      <c r="B1931" s="70" t="str">
        <f>extraction!$D$45</f>
        <v>250129S11_Mx</v>
      </c>
      <c r="C1931" t="s">
        <v>774</v>
      </c>
      <c r="D1931" s="70" t="s">
        <v>95</v>
      </c>
      <c r="E1931" s="70" t="s">
        <v>77</v>
      </c>
      <c r="F1931" s="70" t="str">
        <f t="shared" si="51"/>
        <v>250129S11_Mx_d15N_2_Val</v>
      </c>
      <c r="G1931" s="125" t="s">
        <v>895</v>
      </c>
      <c r="H1931" s="70">
        <v>2</v>
      </c>
      <c r="I1931" s="122"/>
      <c r="J1931" s="70" t="s">
        <v>76</v>
      </c>
      <c r="K1931" s="70" t="s">
        <v>736</v>
      </c>
      <c r="R1931" t="s">
        <v>849</v>
      </c>
      <c r="S1931" t="s">
        <v>71</v>
      </c>
    </row>
    <row r="1932" spans="1:19" x14ac:dyDescent="0.25">
      <c r="A1932" s="70" t="str">
        <f>extraction!$C$45</f>
        <v>250129S11_Mx_Batch_32_Tube_11</v>
      </c>
      <c r="B1932" s="70" t="str">
        <f>extraction!$D$45</f>
        <v>250129S11_Mx</v>
      </c>
      <c r="C1932" t="s">
        <v>734</v>
      </c>
      <c r="D1932" s="70" t="s">
        <v>84</v>
      </c>
      <c r="E1932" s="70" t="s">
        <v>78</v>
      </c>
      <c r="F1932" s="70" t="str">
        <f t="shared" si="51"/>
        <v>250129S11_Mx_area_2_Ala</v>
      </c>
      <c r="G1932" s="125" t="s">
        <v>895</v>
      </c>
      <c r="H1932" s="70">
        <v>2</v>
      </c>
      <c r="I1932" s="122">
        <v>3.1269999999999998</v>
      </c>
      <c r="K1932" s="70" t="s">
        <v>736</v>
      </c>
      <c r="R1932" t="s">
        <v>849</v>
      </c>
      <c r="S1932" t="s">
        <v>71</v>
      </c>
    </row>
    <row r="1933" spans="1:19" x14ac:dyDescent="0.25">
      <c r="A1933" s="70" t="str">
        <f>extraction!$C$45</f>
        <v>250129S11_Mx_Batch_32_Tube_11</v>
      </c>
      <c r="B1933" s="70" t="str">
        <f>extraction!$D$45</f>
        <v>250129S11_Mx</v>
      </c>
      <c r="C1933" t="s">
        <v>738</v>
      </c>
      <c r="D1933" s="70" t="s">
        <v>85</v>
      </c>
      <c r="E1933" s="70" t="s">
        <v>78</v>
      </c>
      <c r="F1933" s="70" t="str">
        <f t="shared" si="51"/>
        <v>250129S11_Mx_area_2_Asp</v>
      </c>
      <c r="G1933" s="125" t="s">
        <v>895</v>
      </c>
      <c r="H1933" s="70">
        <v>2</v>
      </c>
      <c r="I1933" s="122">
        <v>7.57</v>
      </c>
      <c r="K1933" s="70" t="s">
        <v>736</v>
      </c>
      <c r="R1933" t="s">
        <v>849</v>
      </c>
      <c r="S1933" t="s">
        <v>71</v>
      </c>
    </row>
    <row r="1934" spans="1:19" x14ac:dyDescent="0.25">
      <c r="A1934" s="70" t="str">
        <f>extraction!$C$45</f>
        <v>250129S11_Mx_Batch_32_Tube_11</v>
      </c>
      <c r="B1934" s="70" t="str">
        <f>extraction!$D$45</f>
        <v>250129S11_Mx</v>
      </c>
      <c r="C1934" t="s">
        <v>851</v>
      </c>
      <c r="D1934" s="70" t="s">
        <v>86</v>
      </c>
      <c r="E1934" s="70" t="s">
        <v>78</v>
      </c>
      <c r="F1934" s="70" t="str">
        <f t="shared" si="51"/>
        <v>250129S11_Mx_area_2_Glu</v>
      </c>
      <c r="G1934" s="125" t="s">
        <v>895</v>
      </c>
      <c r="H1934" s="70">
        <v>2</v>
      </c>
      <c r="I1934" s="122">
        <v>8.7129999999999992</v>
      </c>
      <c r="K1934" s="70" t="s">
        <v>736</v>
      </c>
      <c r="R1934" t="s">
        <v>849</v>
      </c>
      <c r="S1934" t="s">
        <v>71</v>
      </c>
    </row>
    <row r="1935" spans="1:19" x14ac:dyDescent="0.25">
      <c r="A1935" s="70" t="str">
        <f>extraction!$C$45</f>
        <v>250129S11_Mx_Batch_32_Tube_11</v>
      </c>
      <c r="B1935" s="70" t="str">
        <f>extraction!$D$45</f>
        <v>250129S11_Mx</v>
      </c>
      <c r="C1935" s="127" t="s">
        <v>155</v>
      </c>
      <c r="D1935" s="70" t="s">
        <v>87</v>
      </c>
      <c r="E1935" s="70" t="s">
        <v>78</v>
      </c>
      <c r="F1935" s="70" t="str">
        <f t="shared" si="51"/>
        <v>250129S11_Mx_area_2_Gly</v>
      </c>
      <c r="G1935" s="125" t="s">
        <v>895</v>
      </c>
      <c r="H1935" s="70">
        <v>2</v>
      </c>
      <c r="I1935" s="122">
        <v>6.0410000000000004</v>
      </c>
      <c r="K1935" s="70" t="s">
        <v>736</v>
      </c>
      <c r="R1935" t="s">
        <v>849</v>
      </c>
      <c r="S1935" t="s">
        <v>71</v>
      </c>
    </row>
    <row r="1936" spans="1:19" x14ac:dyDescent="0.25">
      <c r="A1936" s="70" t="str">
        <f>extraction!$C$45</f>
        <v>250129S11_Mx_Batch_32_Tube_11</v>
      </c>
      <c r="B1936" s="70" t="str">
        <f>extraction!$D$45</f>
        <v>250129S11_Mx</v>
      </c>
      <c r="C1936" t="s">
        <v>739</v>
      </c>
      <c r="D1936" s="70" t="s">
        <v>850</v>
      </c>
      <c r="E1936" s="70" t="s">
        <v>78</v>
      </c>
      <c r="F1936" s="70" t="str">
        <f t="shared" si="51"/>
        <v>250129S11_Mx_area_2_Ile</v>
      </c>
      <c r="G1936" s="125" t="s">
        <v>895</v>
      </c>
      <c r="H1936" s="70">
        <v>2</v>
      </c>
      <c r="I1936" s="122">
        <v>1.01</v>
      </c>
      <c r="K1936" s="70" t="s">
        <v>736</v>
      </c>
      <c r="R1936" t="s">
        <v>849</v>
      </c>
      <c r="S1936" t="s">
        <v>71</v>
      </c>
    </row>
    <row r="1937" spans="1:19" x14ac:dyDescent="0.25">
      <c r="A1937" s="70" t="str">
        <f>extraction!$C$45</f>
        <v>250129S11_Mx_Batch_32_Tube_11</v>
      </c>
      <c r="B1937" s="70" t="str">
        <f>extraction!$D$45</f>
        <v>250129S11_Mx</v>
      </c>
      <c r="C1937" t="s">
        <v>740</v>
      </c>
      <c r="D1937" s="70" t="s">
        <v>88</v>
      </c>
      <c r="E1937" s="70" t="s">
        <v>78</v>
      </c>
      <c r="F1937" s="70" t="str">
        <f t="shared" si="51"/>
        <v>250129S11_Mx_area_2_Leu</v>
      </c>
      <c r="G1937" s="125" t="s">
        <v>895</v>
      </c>
      <c r="H1937" s="70">
        <v>2</v>
      </c>
      <c r="I1937" s="122">
        <v>3.492</v>
      </c>
      <c r="K1937" s="70" t="s">
        <v>736</v>
      </c>
      <c r="R1937" t="s">
        <v>849</v>
      </c>
      <c r="S1937" t="s">
        <v>71</v>
      </c>
    </row>
    <row r="1938" spans="1:19" x14ac:dyDescent="0.25">
      <c r="A1938" s="70" t="str">
        <f>extraction!$C$45</f>
        <v>250129S11_Mx_Batch_32_Tube_11</v>
      </c>
      <c r="B1938" s="70" t="str">
        <f>extraction!$D$45</f>
        <v>250129S11_Mx</v>
      </c>
      <c r="C1938" t="s">
        <v>741</v>
      </c>
      <c r="D1938" s="70" t="s">
        <v>89</v>
      </c>
      <c r="E1938" s="70" t="s">
        <v>78</v>
      </c>
      <c r="F1938" s="70" t="str">
        <f t="shared" si="51"/>
        <v>250129S11_Mx_area_2_Lys</v>
      </c>
      <c r="G1938" s="125" t="s">
        <v>895</v>
      </c>
      <c r="H1938" s="70">
        <v>2</v>
      </c>
      <c r="I1938" s="122">
        <v>6.6849999999999996</v>
      </c>
      <c r="K1938" s="70" t="s">
        <v>736</v>
      </c>
      <c r="R1938" t="s">
        <v>849</v>
      </c>
      <c r="S1938" t="s">
        <v>71</v>
      </c>
    </row>
    <row r="1939" spans="1:19" x14ac:dyDescent="0.25">
      <c r="A1939" s="70" t="str">
        <f>extraction!$C$45</f>
        <v>250129S11_Mx_Batch_32_Tube_11</v>
      </c>
      <c r="B1939" s="70" t="str">
        <f>extraction!$D$45</f>
        <v>250129S11_Mx</v>
      </c>
      <c r="C1939" t="s">
        <v>742</v>
      </c>
      <c r="D1939" s="70" t="s">
        <v>852</v>
      </c>
      <c r="E1939" s="70" t="s">
        <v>78</v>
      </c>
      <c r="F1939" s="70" t="str">
        <f t="shared" si="51"/>
        <v>250129S11_Mx_area_2_NLeu</v>
      </c>
      <c r="G1939" s="125" t="s">
        <v>895</v>
      </c>
      <c r="H1939" s="70">
        <v>2</v>
      </c>
      <c r="I1939" s="122">
        <v>11.308999999999999</v>
      </c>
      <c r="K1939" s="70" t="s">
        <v>736</v>
      </c>
      <c r="R1939" t="s">
        <v>849</v>
      </c>
      <c r="S1939" t="s">
        <v>71</v>
      </c>
    </row>
    <row r="1940" spans="1:19" x14ac:dyDescent="0.25">
      <c r="A1940" s="70" t="str">
        <f>extraction!$C$45</f>
        <v>250129S11_Mx_Batch_32_Tube_11</v>
      </c>
      <c r="B1940" s="70" t="str">
        <f>extraction!$D$45</f>
        <v>250129S11_Mx</v>
      </c>
      <c r="C1940" t="s">
        <v>743</v>
      </c>
      <c r="D1940" s="70" t="s">
        <v>90</v>
      </c>
      <c r="E1940" s="70" t="s">
        <v>78</v>
      </c>
      <c r="F1940" s="70" t="str">
        <f t="shared" si="51"/>
        <v>250129S11_Mx_area_2_Phe</v>
      </c>
      <c r="G1940" s="125" t="s">
        <v>895</v>
      </c>
      <c r="H1940" s="70">
        <v>2</v>
      </c>
      <c r="I1940" s="122">
        <v>1.784</v>
      </c>
      <c r="K1940" s="70" t="s">
        <v>736</v>
      </c>
      <c r="R1940" t="s">
        <v>849</v>
      </c>
      <c r="S1940" t="s">
        <v>71</v>
      </c>
    </row>
    <row r="1941" spans="1:19" x14ac:dyDescent="0.25">
      <c r="A1941" s="70" t="str">
        <f>extraction!$C$45</f>
        <v>250129S11_Mx_Batch_32_Tube_11</v>
      </c>
      <c r="B1941" s="70" t="str">
        <f>extraction!$D$45</f>
        <v>250129S11_Mx</v>
      </c>
      <c r="C1941" t="s">
        <v>744</v>
      </c>
      <c r="D1941" s="70" t="s">
        <v>91</v>
      </c>
      <c r="E1941" s="70" t="s">
        <v>78</v>
      </c>
      <c r="F1941" s="70" t="str">
        <f t="shared" si="51"/>
        <v>250129S11_Mx_area_2_Pro</v>
      </c>
      <c r="G1941" s="125" t="s">
        <v>895</v>
      </c>
      <c r="H1941" s="70">
        <v>2</v>
      </c>
      <c r="I1941" s="122">
        <v>4.0949999999999998</v>
      </c>
      <c r="K1941" s="70" t="s">
        <v>736</v>
      </c>
      <c r="R1941" t="s">
        <v>849</v>
      </c>
      <c r="S1941" t="s">
        <v>71</v>
      </c>
    </row>
    <row r="1942" spans="1:19" x14ac:dyDescent="0.25">
      <c r="A1942" s="70" t="str">
        <f>extraction!$C$45</f>
        <v>250129S11_Mx_Batch_32_Tube_11</v>
      </c>
      <c r="B1942" s="70" t="str">
        <f>extraction!$D$45</f>
        <v>250129S11_Mx</v>
      </c>
      <c r="C1942" t="s">
        <v>745</v>
      </c>
      <c r="D1942" s="70" t="s">
        <v>92</v>
      </c>
      <c r="E1942" s="70" t="s">
        <v>78</v>
      </c>
      <c r="F1942" s="70" t="str">
        <f t="shared" si="51"/>
        <v>250129S11_Mx_area_2_Ser</v>
      </c>
      <c r="G1942" s="125" t="s">
        <v>895</v>
      </c>
      <c r="H1942" s="70">
        <v>2</v>
      </c>
      <c r="I1942" s="122">
        <v>4.0549999999999997</v>
      </c>
      <c r="K1942" s="70" t="s">
        <v>736</v>
      </c>
      <c r="R1942" t="s">
        <v>849</v>
      </c>
      <c r="S1942" t="s">
        <v>71</v>
      </c>
    </row>
    <row r="1943" spans="1:19" x14ac:dyDescent="0.25">
      <c r="A1943" s="70" t="str">
        <f>extraction!$C$45</f>
        <v>250129S11_Mx_Batch_32_Tube_11</v>
      </c>
      <c r="B1943" s="70" t="str">
        <f>extraction!$D$45</f>
        <v>250129S11_Mx</v>
      </c>
      <c r="C1943" t="s">
        <v>746</v>
      </c>
      <c r="D1943" s="70" t="s">
        <v>93</v>
      </c>
      <c r="E1943" s="70" t="s">
        <v>78</v>
      </c>
      <c r="F1943" s="70" t="str">
        <f t="shared" si="51"/>
        <v>250129S11_Mx_area_2_Thr</v>
      </c>
      <c r="G1943" s="125" t="s">
        <v>895</v>
      </c>
      <c r="H1943" s="70">
        <v>2</v>
      </c>
      <c r="I1943" s="122">
        <v>2.62</v>
      </c>
      <c r="K1943" s="70" t="s">
        <v>736</v>
      </c>
      <c r="R1943" t="s">
        <v>849</v>
      </c>
      <c r="S1943" t="s">
        <v>71</v>
      </c>
    </row>
    <row r="1944" spans="1:19" x14ac:dyDescent="0.25">
      <c r="A1944" s="70" t="str">
        <f>extraction!$C$45</f>
        <v>250129S11_Mx_Batch_32_Tube_11</v>
      </c>
      <c r="B1944" s="70" t="str">
        <f>extraction!$D$45</f>
        <v>250129S11_Mx</v>
      </c>
      <c r="C1944" t="s">
        <v>747</v>
      </c>
      <c r="D1944" s="70" t="s">
        <v>94</v>
      </c>
      <c r="E1944" s="70" t="s">
        <v>78</v>
      </c>
      <c r="F1944" s="70" t="str">
        <f t="shared" si="51"/>
        <v>250129S11_Mx_area_2_Tyr</v>
      </c>
      <c r="G1944" s="125" t="s">
        <v>895</v>
      </c>
      <c r="H1944" s="70">
        <v>2</v>
      </c>
      <c r="I1944" s="122">
        <v>0.91400000000000003</v>
      </c>
      <c r="K1944" s="70" t="s">
        <v>736</v>
      </c>
      <c r="R1944" t="s">
        <v>849</v>
      </c>
      <c r="S1944" t="s">
        <v>71</v>
      </c>
    </row>
    <row r="1945" spans="1:19" x14ac:dyDescent="0.25">
      <c r="A1945" s="70" t="str">
        <f>extraction!$C$45</f>
        <v>250129S11_Mx_Batch_32_Tube_11</v>
      </c>
      <c r="B1945" s="70" t="str">
        <f>extraction!$D$45</f>
        <v>250129S11_Mx</v>
      </c>
      <c r="C1945" t="s">
        <v>774</v>
      </c>
      <c r="D1945" s="70" t="s">
        <v>95</v>
      </c>
      <c r="E1945" s="70" t="s">
        <v>78</v>
      </c>
      <c r="F1945" s="70" t="str">
        <f t="shared" si="51"/>
        <v>250129S11_Mx_area_2_Val</v>
      </c>
      <c r="G1945" s="125" t="s">
        <v>895</v>
      </c>
      <c r="H1945" s="70">
        <v>2</v>
      </c>
      <c r="I1945" s="122"/>
      <c r="K1945" s="70" t="s">
        <v>736</v>
      </c>
      <c r="R1945" t="s">
        <v>849</v>
      </c>
      <c r="S1945" t="s">
        <v>71</v>
      </c>
    </row>
    <row r="1947" spans="1:19" x14ac:dyDescent="0.25">
      <c r="A1947" s="70" t="str">
        <f>extraction!$C$45</f>
        <v>250129S11_Mx_Batch_32_Tube_11</v>
      </c>
      <c r="B1947" s="70" t="str">
        <f>extraction!$D$45</f>
        <v>250129S11_Mx</v>
      </c>
      <c r="C1947" t="s">
        <v>734</v>
      </c>
      <c r="D1947" s="70" t="s">
        <v>84</v>
      </c>
      <c r="E1947" s="70" t="s">
        <v>77</v>
      </c>
      <c r="F1947" s="70" t="str">
        <f>B1947&amp;"_"&amp;LEFT(E1947,4)&amp;"_"&amp;H1947&amp;"_"&amp;D1947</f>
        <v>250129S11_Mx_d15N_3_Ala</v>
      </c>
      <c r="G1947" s="125" t="s">
        <v>896</v>
      </c>
      <c r="H1947" s="70">
        <v>3</v>
      </c>
      <c r="I1947" s="122">
        <v>22.98520821</v>
      </c>
      <c r="J1947" s="70" t="s">
        <v>76</v>
      </c>
      <c r="K1947" s="70" t="s">
        <v>736</v>
      </c>
      <c r="R1947" t="s">
        <v>849</v>
      </c>
      <c r="S1947" t="s">
        <v>71</v>
      </c>
    </row>
    <row r="1948" spans="1:19" x14ac:dyDescent="0.25">
      <c r="A1948" s="70" t="str">
        <f>extraction!$C$45</f>
        <v>250129S11_Mx_Batch_32_Tube_11</v>
      </c>
      <c r="B1948" s="70" t="str">
        <f>extraction!$D$45</f>
        <v>250129S11_Mx</v>
      </c>
      <c r="C1948" t="s">
        <v>738</v>
      </c>
      <c r="D1948" s="70" t="s">
        <v>85</v>
      </c>
      <c r="E1948" s="70" t="s">
        <v>77</v>
      </c>
      <c r="F1948" s="70" t="str">
        <f>B1948&amp;"_"&amp;LEFT(E1948,4)&amp;"_"&amp;H1948&amp;"_"&amp;D1948</f>
        <v>250129S11_Mx_d15N_3_Asp</v>
      </c>
      <c r="G1948" s="125" t="s">
        <v>896</v>
      </c>
      <c r="H1948" s="70">
        <v>3</v>
      </c>
      <c r="I1948" s="122">
        <v>15.376161959999999</v>
      </c>
      <c r="J1948" s="70" t="s">
        <v>76</v>
      </c>
      <c r="K1948" s="70" t="s">
        <v>736</v>
      </c>
      <c r="R1948" t="s">
        <v>849</v>
      </c>
      <c r="S1948" t="s">
        <v>71</v>
      </c>
    </row>
    <row r="1949" spans="1:19" x14ac:dyDescent="0.25">
      <c r="A1949" s="70" t="str">
        <f>extraction!$C$45</f>
        <v>250129S11_Mx_Batch_32_Tube_11</v>
      </c>
      <c r="B1949" s="70" t="str">
        <f>extraction!$D$45</f>
        <v>250129S11_Mx</v>
      </c>
      <c r="C1949" t="s">
        <v>851</v>
      </c>
      <c r="D1949" s="70" t="s">
        <v>86</v>
      </c>
      <c r="E1949" s="70" t="s">
        <v>77</v>
      </c>
      <c r="F1949" s="70" t="str">
        <f t="shared" ref="F1949:F1974" si="52">B1949&amp;"_"&amp;LEFT(E1949,4)&amp;"_"&amp;H1949&amp;"_"&amp;D1949</f>
        <v>250129S11_Mx_d15N_3_Glu</v>
      </c>
      <c r="G1949" s="125" t="s">
        <v>896</v>
      </c>
      <c r="H1949" s="70">
        <v>3</v>
      </c>
      <c r="I1949" s="122">
        <v>20.34899519</v>
      </c>
      <c r="J1949" s="70" t="s">
        <v>76</v>
      </c>
      <c r="K1949" s="70" t="s">
        <v>736</v>
      </c>
      <c r="R1949" t="s">
        <v>849</v>
      </c>
      <c r="S1949" t="s">
        <v>71</v>
      </c>
    </row>
    <row r="1950" spans="1:19" x14ac:dyDescent="0.25">
      <c r="A1950" s="70" t="str">
        <f>extraction!$C$45</f>
        <v>250129S11_Mx_Batch_32_Tube_11</v>
      </c>
      <c r="B1950" s="70" t="str">
        <f>extraction!$D$45</f>
        <v>250129S11_Mx</v>
      </c>
      <c r="C1950" s="127" t="s">
        <v>155</v>
      </c>
      <c r="D1950" s="70" t="s">
        <v>87</v>
      </c>
      <c r="E1950" s="70" t="s">
        <v>77</v>
      </c>
      <c r="F1950" s="70" t="str">
        <f t="shared" si="52"/>
        <v>250129S11_Mx_d15N_3_Gly</v>
      </c>
      <c r="G1950" s="125" t="s">
        <v>896</v>
      </c>
      <c r="H1950" s="70">
        <v>3</v>
      </c>
      <c r="I1950" s="122">
        <v>14.054488859999999</v>
      </c>
      <c r="J1950" s="70" t="s">
        <v>76</v>
      </c>
      <c r="K1950" s="70" t="s">
        <v>736</v>
      </c>
      <c r="R1950" t="s">
        <v>849</v>
      </c>
      <c r="S1950" t="s">
        <v>71</v>
      </c>
    </row>
    <row r="1951" spans="1:19" x14ac:dyDescent="0.25">
      <c r="A1951" s="70" t="str">
        <f>extraction!$C$45</f>
        <v>250129S11_Mx_Batch_32_Tube_11</v>
      </c>
      <c r="B1951" s="70" t="str">
        <f>extraction!$D$45</f>
        <v>250129S11_Mx</v>
      </c>
      <c r="C1951" t="s">
        <v>739</v>
      </c>
      <c r="D1951" s="70" t="s">
        <v>850</v>
      </c>
      <c r="E1951" s="70" t="s">
        <v>77</v>
      </c>
      <c r="F1951" s="70" t="str">
        <f t="shared" si="52"/>
        <v>250129S11_Mx_d15N_3_Ile</v>
      </c>
      <c r="G1951" s="125" t="s">
        <v>896</v>
      </c>
      <c r="H1951" s="70">
        <v>3</v>
      </c>
      <c r="I1951" s="122">
        <v>18.858164240000001</v>
      </c>
      <c r="J1951" s="70" t="s">
        <v>76</v>
      </c>
      <c r="K1951" s="70" t="s">
        <v>736</v>
      </c>
      <c r="R1951" t="s">
        <v>849</v>
      </c>
      <c r="S1951" t="s">
        <v>71</v>
      </c>
    </row>
    <row r="1952" spans="1:19" x14ac:dyDescent="0.25">
      <c r="A1952" s="70" t="str">
        <f>extraction!$C$45</f>
        <v>250129S11_Mx_Batch_32_Tube_11</v>
      </c>
      <c r="B1952" s="70" t="str">
        <f>extraction!$D$45</f>
        <v>250129S11_Mx</v>
      </c>
      <c r="C1952" t="s">
        <v>740</v>
      </c>
      <c r="D1952" s="70" t="s">
        <v>88</v>
      </c>
      <c r="E1952" s="70" t="s">
        <v>77</v>
      </c>
      <c r="F1952" s="70" t="str">
        <f t="shared" si="52"/>
        <v>250129S11_Mx_d15N_3_Leu</v>
      </c>
      <c r="G1952" s="125" t="s">
        <v>896</v>
      </c>
      <c r="H1952" s="70">
        <v>3</v>
      </c>
      <c r="I1952" s="122">
        <v>18.621750859999999</v>
      </c>
      <c r="J1952" s="70" t="s">
        <v>76</v>
      </c>
      <c r="K1952" s="70" t="s">
        <v>736</v>
      </c>
      <c r="R1952" t="s">
        <v>849</v>
      </c>
      <c r="S1952" t="s">
        <v>71</v>
      </c>
    </row>
    <row r="1953" spans="1:19" x14ac:dyDescent="0.25">
      <c r="A1953" s="70" t="str">
        <f>extraction!$C$45</f>
        <v>250129S11_Mx_Batch_32_Tube_11</v>
      </c>
      <c r="B1953" s="70" t="str">
        <f>extraction!$D$45</f>
        <v>250129S11_Mx</v>
      </c>
      <c r="C1953" t="s">
        <v>741</v>
      </c>
      <c r="D1953" s="70" t="s">
        <v>89</v>
      </c>
      <c r="E1953" s="70" t="s">
        <v>77</v>
      </c>
      <c r="F1953" s="70" t="str">
        <f t="shared" si="52"/>
        <v>250129S11_Mx_d15N_3_Lys</v>
      </c>
      <c r="G1953" s="125" t="s">
        <v>896</v>
      </c>
      <c r="H1953" s="70">
        <v>3</v>
      </c>
      <c r="I1953" s="122">
        <v>7.5643300839999998</v>
      </c>
      <c r="J1953" s="70" t="s">
        <v>76</v>
      </c>
      <c r="K1953" s="70" t="s">
        <v>736</v>
      </c>
      <c r="R1953" t="s">
        <v>849</v>
      </c>
      <c r="S1953" t="s">
        <v>71</v>
      </c>
    </row>
    <row r="1954" spans="1:19" x14ac:dyDescent="0.25">
      <c r="A1954" s="70" t="str">
        <f>extraction!$C$45</f>
        <v>250129S11_Mx_Batch_32_Tube_11</v>
      </c>
      <c r="B1954" s="70" t="str">
        <f>extraction!$D$45</f>
        <v>250129S11_Mx</v>
      </c>
      <c r="C1954" t="s">
        <v>742</v>
      </c>
      <c r="D1954" s="70" t="s">
        <v>852</v>
      </c>
      <c r="E1954" s="70" t="s">
        <v>77</v>
      </c>
      <c r="F1954" s="70" t="str">
        <f t="shared" si="52"/>
        <v>250129S11_Mx_d15N_3_NLeu</v>
      </c>
      <c r="G1954" s="125" t="s">
        <v>896</v>
      </c>
      <c r="H1954" s="70">
        <v>3</v>
      </c>
      <c r="I1954" s="122">
        <v>-2.7909837039999998</v>
      </c>
      <c r="J1954" s="70" t="s">
        <v>76</v>
      </c>
      <c r="K1954" s="70" t="s">
        <v>736</v>
      </c>
      <c r="R1954" t="s">
        <v>849</v>
      </c>
      <c r="S1954" t="s">
        <v>71</v>
      </c>
    </row>
    <row r="1955" spans="1:19" x14ac:dyDescent="0.25">
      <c r="A1955" s="70" t="str">
        <f>extraction!$C$45</f>
        <v>250129S11_Mx_Batch_32_Tube_11</v>
      </c>
      <c r="B1955" s="70" t="str">
        <f>extraction!$D$45</f>
        <v>250129S11_Mx</v>
      </c>
      <c r="C1955" t="s">
        <v>743</v>
      </c>
      <c r="D1955" s="70" t="s">
        <v>90</v>
      </c>
      <c r="E1955" s="70" t="s">
        <v>77</v>
      </c>
      <c r="F1955" s="70" t="str">
        <f t="shared" si="52"/>
        <v>250129S11_Mx_d15N_3_Phe</v>
      </c>
      <c r="G1955" s="125" t="s">
        <v>896</v>
      </c>
      <c r="H1955" s="70">
        <v>3</v>
      </c>
      <c r="I1955" s="122">
        <v>6.7165027789999998</v>
      </c>
      <c r="J1955" s="70" t="s">
        <v>76</v>
      </c>
      <c r="K1955" s="70" t="s">
        <v>736</v>
      </c>
      <c r="R1955" t="s">
        <v>849</v>
      </c>
      <c r="S1955" t="s">
        <v>71</v>
      </c>
    </row>
    <row r="1956" spans="1:19" x14ac:dyDescent="0.25">
      <c r="A1956" s="70" t="str">
        <f>extraction!$C$45</f>
        <v>250129S11_Mx_Batch_32_Tube_11</v>
      </c>
      <c r="B1956" s="70" t="str">
        <f>extraction!$D$45</f>
        <v>250129S11_Mx</v>
      </c>
      <c r="C1956" t="s">
        <v>744</v>
      </c>
      <c r="D1956" s="70" t="s">
        <v>91</v>
      </c>
      <c r="E1956" s="70" t="s">
        <v>77</v>
      </c>
      <c r="F1956" s="70" t="str">
        <f t="shared" si="52"/>
        <v>250129S11_Mx_d15N_3_Pro</v>
      </c>
      <c r="G1956" s="125" t="s">
        <v>896</v>
      </c>
      <c r="H1956" s="70">
        <v>3</v>
      </c>
      <c r="I1956" s="122">
        <v>19.782418289999999</v>
      </c>
      <c r="J1956" s="70" t="s">
        <v>76</v>
      </c>
      <c r="K1956" s="70" t="s">
        <v>736</v>
      </c>
      <c r="R1956" t="s">
        <v>849</v>
      </c>
      <c r="S1956" t="s">
        <v>71</v>
      </c>
    </row>
    <row r="1957" spans="1:19" x14ac:dyDescent="0.25">
      <c r="A1957" s="70" t="str">
        <f>extraction!$C$45</f>
        <v>250129S11_Mx_Batch_32_Tube_11</v>
      </c>
      <c r="B1957" s="70" t="str">
        <f>extraction!$D$45</f>
        <v>250129S11_Mx</v>
      </c>
      <c r="C1957" t="s">
        <v>745</v>
      </c>
      <c r="D1957" s="70" t="s">
        <v>92</v>
      </c>
      <c r="E1957" s="70" t="s">
        <v>77</v>
      </c>
      <c r="F1957" s="70" t="str">
        <f t="shared" si="52"/>
        <v>250129S11_Mx_d15N_3_Ser</v>
      </c>
      <c r="G1957" s="125" t="s">
        <v>896</v>
      </c>
      <c r="H1957" s="70">
        <v>3</v>
      </c>
      <c r="I1957" s="122">
        <v>12.54837257</v>
      </c>
      <c r="J1957" s="70" t="s">
        <v>76</v>
      </c>
      <c r="K1957" s="70" t="s">
        <v>736</v>
      </c>
      <c r="R1957" t="s">
        <v>849</v>
      </c>
      <c r="S1957" t="s">
        <v>71</v>
      </c>
    </row>
    <row r="1958" spans="1:19" x14ac:dyDescent="0.25">
      <c r="A1958" s="70" t="str">
        <f>extraction!$C$45</f>
        <v>250129S11_Mx_Batch_32_Tube_11</v>
      </c>
      <c r="B1958" s="70" t="str">
        <f>extraction!$D$45</f>
        <v>250129S11_Mx</v>
      </c>
      <c r="C1958" t="s">
        <v>746</v>
      </c>
      <c r="D1958" s="70" t="s">
        <v>93</v>
      </c>
      <c r="E1958" s="70" t="s">
        <v>77</v>
      </c>
      <c r="F1958" s="70" t="str">
        <f t="shared" si="52"/>
        <v>250129S11_Mx_d15N_3_Thr</v>
      </c>
      <c r="G1958" s="125" t="s">
        <v>896</v>
      </c>
      <c r="H1958" s="70">
        <v>3</v>
      </c>
      <c r="I1958" s="122">
        <v>-5.5097376090000001</v>
      </c>
      <c r="J1958" s="70" t="s">
        <v>76</v>
      </c>
      <c r="K1958" s="70" t="s">
        <v>736</v>
      </c>
      <c r="R1958" t="s">
        <v>849</v>
      </c>
      <c r="S1958" t="s">
        <v>71</v>
      </c>
    </row>
    <row r="1959" spans="1:19" x14ac:dyDescent="0.25">
      <c r="A1959" s="70" t="str">
        <f>extraction!$C$45</f>
        <v>250129S11_Mx_Batch_32_Tube_11</v>
      </c>
      <c r="B1959" s="70" t="str">
        <f>extraction!$D$45</f>
        <v>250129S11_Mx</v>
      </c>
      <c r="C1959" t="s">
        <v>747</v>
      </c>
      <c r="D1959" s="70" t="s">
        <v>94</v>
      </c>
      <c r="E1959" s="70" t="s">
        <v>77</v>
      </c>
      <c r="F1959" s="70" t="str">
        <f t="shared" si="52"/>
        <v>250129S11_Mx_d15N_3_Tyr</v>
      </c>
      <c r="G1959" s="125" t="s">
        <v>896</v>
      </c>
      <c r="H1959" s="70">
        <v>3</v>
      </c>
      <c r="I1959" s="122">
        <v>8.5701059849999996</v>
      </c>
      <c r="J1959" s="70" t="s">
        <v>76</v>
      </c>
      <c r="K1959" s="70" t="s">
        <v>736</v>
      </c>
      <c r="R1959" t="s">
        <v>849</v>
      </c>
      <c r="S1959" t="s">
        <v>71</v>
      </c>
    </row>
    <row r="1960" spans="1:19" x14ac:dyDescent="0.25">
      <c r="A1960" s="70" t="str">
        <f>extraction!$C$45</f>
        <v>250129S11_Mx_Batch_32_Tube_11</v>
      </c>
      <c r="B1960" s="70" t="str">
        <f>extraction!$D$45</f>
        <v>250129S11_Mx</v>
      </c>
      <c r="C1960" t="s">
        <v>774</v>
      </c>
      <c r="D1960" s="70" t="s">
        <v>95</v>
      </c>
      <c r="E1960" s="70" t="s">
        <v>77</v>
      </c>
      <c r="F1960" s="70" t="str">
        <f t="shared" si="52"/>
        <v>250129S11_Mx_d15N_3_Val</v>
      </c>
      <c r="G1960" s="125" t="s">
        <v>896</v>
      </c>
      <c r="H1960" s="70">
        <v>3</v>
      </c>
      <c r="I1960" s="147"/>
      <c r="J1960" s="70" t="s">
        <v>76</v>
      </c>
      <c r="K1960" s="70" t="s">
        <v>736</v>
      </c>
      <c r="R1960" t="s">
        <v>849</v>
      </c>
      <c r="S1960" t="s">
        <v>71</v>
      </c>
    </row>
    <row r="1961" spans="1:19" x14ac:dyDescent="0.25">
      <c r="A1961" s="70" t="str">
        <f>extraction!$C$45</f>
        <v>250129S11_Mx_Batch_32_Tube_11</v>
      </c>
      <c r="B1961" s="70" t="str">
        <f>extraction!$D$45</f>
        <v>250129S11_Mx</v>
      </c>
      <c r="C1961" t="s">
        <v>734</v>
      </c>
      <c r="D1961" s="70" t="s">
        <v>84</v>
      </c>
      <c r="E1961" s="70" t="s">
        <v>78</v>
      </c>
      <c r="F1961" s="70" t="str">
        <f t="shared" si="52"/>
        <v>250129S11_Mx_area_3_Ala</v>
      </c>
      <c r="G1961" s="125" t="s">
        <v>896</v>
      </c>
      <c r="H1961" s="70">
        <v>3</v>
      </c>
      <c r="I1961" s="122">
        <v>3.2589999999999999</v>
      </c>
      <c r="K1961" s="70" t="s">
        <v>736</v>
      </c>
      <c r="R1961" t="s">
        <v>849</v>
      </c>
      <c r="S1961" t="s">
        <v>71</v>
      </c>
    </row>
    <row r="1962" spans="1:19" x14ac:dyDescent="0.25">
      <c r="A1962" s="70" t="str">
        <f>extraction!$C$45</f>
        <v>250129S11_Mx_Batch_32_Tube_11</v>
      </c>
      <c r="B1962" s="70" t="str">
        <f>extraction!$D$45</f>
        <v>250129S11_Mx</v>
      </c>
      <c r="C1962" t="s">
        <v>738</v>
      </c>
      <c r="D1962" s="70" t="s">
        <v>85</v>
      </c>
      <c r="E1962" s="70" t="s">
        <v>78</v>
      </c>
      <c r="F1962" s="70" t="str">
        <f t="shared" si="52"/>
        <v>250129S11_Mx_area_3_Asp</v>
      </c>
      <c r="G1962" s="125" t="s">
        <v>896</v>
      </c>
      <c r="H1962" s="70">
        <v>3</v>
      </c>
      <c r="I1962" s="122">
        <v>7.6619999999999999</v>
      </c>
      <c r="K1962" s="70" t="s">
        <v>736</v>
      </c>
      <c r="R1962" t="s">
        <v>849</v>
      </c>
      <c r="S1962" t="s">
        <v>71</v>
      </c>
    </row>
    <row r="1963" spans="1:19" x14ac:dyDescent="0.25">
      <c r="A1963" s="70" t="str">
        <f>extraction!$C$45</f>
        <v>250129S11_Mx_Batch_32_Tube_11</v>
      </c>
      <c r="B1963" s="70" t="str">
        <f>extraction!$D$45</f>
        <v>250129S11_Mx</v>
      </c>
      <c r="C1963" t="s">
        <v>851</v>
      </c>
      <c r="D1963" s="70" t="s">
        <v>86</v>
      </c>
      <c r="E1963" s="70" t="s">
        <v>78</v>
      </c>
      <c r="F1963" s="70" t="str">
        <f t="shared" si="52"/>
        <v>250129S11_Mx_area_3_Glu</v>
      </c>
      <c r="G1963" s="125" t="s">
        <v>896</v>
      </c>
      <c r="H1963" s="70">
        <v>3</v>
      </c>
      <c r="I1963" s="122">
        <v>8.66</v>
      </c>
      <c r="K1963" s="70" t="s">
        <v>736</v>
      </c>
      <c r="R1963" t="s">
        <v>849</v>
      </c>
      <c r="S1963" t="s">
        <v>71</v>
      </c>
    </row>
    <row r="1964" spans="1:19" x14ac:dyDescent="0.25">
      <c r="A1964" s="70" t="str">
        <f>extraction!$C$45</f>
        <v>250129S11_Mx_Batch_32_Tube_11</v>
      </c>
      <c r="B1964" s="70" t="str">
        <f>extraction!$D$45</f>
        <v>250129S11_Mx</v>
      </c>
      <c r="C1964" s="127" t="s">
        <v>155</v>
      </c>
      <c r="D1964" s="70" t="s">
        <v>87</v>
      </c>
      <c r="E1964" s="70" t="s">
        <v>78</v>
      </c>
      <c r="F1964" s="70" t="str">
        <f t="shared" si="52"/>
        <v>250129S11_Mx_area_3_Gly</v>
      </c>
      <c r="G1964" s="125" t="s">
        <v>896</v>
      </c>
      <c r="H1964" s="70">
        <v>3</v>
      </c>
      <c r="I1964" s="122">
        <v>5.9580000000000002</v>
      </c>
      <c r="K1964" s="70" t="s">
        <v>736</v>
      </c>
      <c r="R1964" t="s">
        <v>849</v>
      </c>
      <c r="S1964" t="s">
        <v>71</v>
      </c>
    </row>
    <row r="1965" spans="1:19" x14ac:dyDescent="0.25">
      <c r="A1965" s="70" t="str">
        <f>extraction!$C$45</f>
        <v>250129S11_Mx_Batch_32_Tube_11</v>
      </c>
      <c r="B1965" s="70" t="str">
        <f>extraction!$D$45</f>
        <v>250129S11_Mx</v>
      </c>
      <c r="C1965" t="s">
        <v>739</v>
      </c>
      <c r="D1965" s="70" t="s">
        <v>850</v>
      </c>
      <c r="E1965" s="70" t="s">
        <v>78</v>
      </c>
      <c r="F1965" s="70" t="str">
        <f t="shared" si="52"/>
        <v>250129S11_Mx_area_3_Ile</v>
      </c>
      <c r="G1965" s="125" t="s">
        <v>896</v>
      </c>
      <c r="H1965" s="70">
        <v>3</v>
      </c>
      <c r="I1965" s="122">
        <v>0.99199999999999999</v>
      </c>
      <c r="K1965" s="70" t="s">
        <v>736</v>
      </c>
      <c r="R1965" t="s">
        <v>849</v>
      </c>
      <c r="S1965" t="s">
        <v>71</v>
      </c>
    </row>
    <row r="1966" spans="1:19" x14ac:dyDescent="0.25">
      <c r="A1966" s="70" t="str">
        <f>extraction!$C$45</f>
        <v>250129S11_Mx_Batch_32_Tube_11</v>
      </c>
      <c r="B1966" s="70" t="str">
        <f>extraction!$D$45</f>
        <v>250129S11_Mx</v>
      </c>
      <c r="C1966" t="s">
        <v>740</v>
      </c>
      <c r="D1966" s="70" t="s">
        <v>88</v>
      </c>
      <c r="E1966" s="70" t="s">
        <v>78</v>
      </c>
      <c r="F1966" s="70" t="str">
        <f t="shared" si="52"/>
        <v>250129S11_Mx_area_3_Leu</v>
      </c>
      <c r="G1966" s="125" t="s">
        <v>896</v>
      </c>
      <c r="H1966" s="70">
        <v>3</v>
      </c>
      <c r="I1966" s="122">
        <v>3.51</v>
      </c>
      <c r="K1966" s="70" t="s">
        <v>736</v>
      </c>
      <c r="R1966" t="s">
        <v>849</v>
      </c>
      <c r="S1966" t="s">
        <v>71</v>
      </c>
    </row>
    <row r="1967" spans="1:19" x14ac:dyDescent="0.25">
      <c r="A1967" s="70" t="str">
        <f>extraction!$C$45</f>
        <v>250129S11_Mx_Batch_32_Tube_11</v>
      </c>
      <c r="B1967" s="70" t="str">
        <f>extraction!$D$45</f>
        <v>250129S11_Mx</v>
      </c>
      <c r="C1967" t="s">
        <v>741</v>
      </c>
      <c r="D1967" s="70" t="s">
        <v>89</v>
      </c>
      <c r="E1967" s="70" t="s">
        <v>78</v>
      </c>
      <c r="F1967" s="70" t="str">
        <f t="shared" si="52"/>
        <v>250129S11_Mx_area_3_Lys</v>
      </c>
      <c r="G1967" s="125" t="s">
        <v>896</v>
      </c>
      <c r="H1967" s="70">
        <v>3</v>
      </c>
      <c r="I1967" s="122">
        <v>6.5259999999999998</v>
      </c>
      <c r="K1967" s="70" t="s">
        <v>736</v>
      </c>
      <c r="R1967" t="s">
        <v>849</v>
      </c>
      <c r="S1967" t="s">
        <v>71</v>
      </c>
    </row>
    <row r="1968" spans="1:19" x14ac:dyDescent="0.25">
      <c r="A1968" s="70" t="str">
        <f>extraction!$C$45</f>
        <v>250129S11_Mx_Batch_32_Tube_11</v>
      </c>
      <c r="B1968" s="70" t="str">
        <f>extraction!$D$45</f>
        <v>250129S11_Mx</v>
      </c>
      <c r="C1968" t="s">
        <v>742</v>
      </c>
      <c r="D1968" s="70" t="s">
        <v>852</v>
      </c>
      <c r="E1968" s="70" t="s">
        <v>78</v>
      </c>
      <c r="F1968" s="70" t="str">
        <f t="shared" si="52"/>
        <v>250129S11_Mx_area_3_NLeu</v>
      </c>
      <c r="G1968" s="125" t="s">
        <v>896</v>
      </c>
      <c r="H1968" s="70">
        <v>3</v>
      </c>
      <c r="I1968" s="122">
        <v>11.605</v>
      </c>
      <c r="K1968" s="70" t="s">
        <v>736</v>
      </c>
      <c r="R1968" t="s">
        <v>849</v>
      </c>
      <c r="S1968" t="s">
        <v>71</v>
      </c>
    </row>
    <row r="1969" spans="1:19" x14ac:dyDescent="0.25">
      <c r="A1969" s="70" t="str">
        <f>extraction!$C$45</f>
        <v>250129S11_Mx_Batch_32_Tube_11</v>
      </c>
      <c r="B1969" s="70" t="str">
        <f>extraction!$D$45</f>
        <v>250129S11_Mx</v>
      </c>
      <c r="C1969" t="s">
        <v>743</v>
      </c>
      <c r="D1969" s="70" t="s">
        <v>90</v>
      </c>
      <c r="E1969" s="70" t="s">
        <v>78</v>
      </c>
      <c r="F1969" s="70" t="str">
        <f t="shared" si="52"/>
        <v>250129S11_Mx_area_3_Phe</v>
      </c>
      <c r="G1969" s="125" t="s">
        <v>896</v>
      </c>
      <c r="H1969" s="70">
        <v>3</v>
      </c>
      <c r="I1969" s="122">
        <v>1.776</v>
      </c>
      <c r="K1969" s="70" t="s">
        <v>736</v>
      </c>
      <c r="R1969" t="s">
        <v>849</v>
      </c>
      <c r="S1969" t="s">
        <v>71</v>
      </c>
    </row>
    <row r="1970" spans="1:19" x14ac:dyDescent="0.25">
      <c r="A1970" s="70" t="str">
        <f>extraction!$C$45</f>
        <v>250129S11_Mx_Batch_32_Tube_11</v>
      </c>
      <c r="B1970" s="70" t="str">
        <f>extraction!$D$45</f>
        <v>250129S11_Mx</v>
      </c>
      <c r="C1970" t="s">
        <v>744</v>
      </c>
      <c r="D1970" s="70" t="s">
        <v>91</v>
      </c>
      <c r="E1970" s="70" t="s">
        <v>78</v>
      </c>
      <c r="F1970" s="70" t="str">
        <f t="shared" si="52"/>
        <v>250129S11_Mx_area_3_Pro</v>
      </c>
      <c r="G1970" s="125" t="s">
        <v>896</v>
      </c>
      <c r="H1970" s="70">
        <v>3</v>
      </c>
      <c r="I1970" s="122">
        <v>4.2290000000000001</v>
      </c>
      <c r="K1970" s="70" t="s">
        <v>736</v>
      </c>
      <c r="R1970" t="s">
        <v>849</v>
      </c>
      <c r="S1970" t="s">
        <v>71</v>
      </c>
    </row>
    <row r="1971" spans="1:19" x14ac:dyDescent="0.25">
      <c r="A1971" s="70" t="str">
        <f>extraction!$C$45</f>
        <v>250129S11_Mx_Batch_32_Tube_11</v>
      </c>
      <c r="B1971" s="70" t="str">
        <f>extraction!$D$45</f>
        <v>250129S11_Mx</v>
      </c>
      <c r="C1971" t="s">
        <v>745</v>
      </c>
      <c r="D1971" s="70" t="s">
        <v>92</v>
      </c>
      <c r="E1971" s="70" t="s">
        <v>78</v>
      </c>
      <c r="F1971" s="70" t="str">
        <f t="shared" si="52"/>
        <v>250129S11_Mx_area_3_Ser</v>
      </c>
      <c r="G1971" s="125" t="s">
        <v>896</v>
      </c>
      <c r="H1971" s="70">
        <v>3</v>
      </c>
      <c r="I1971" s="122">
        <v>4.0940000000000003</v>
      </c>
      <c r="K1971" s="70" t="s">
        <v>736</v>
      </c>
      <c r="R1971" t="s">
        <v>849</v>
      </c>
      <c r="S1971" t="s">
        <v>71</v>
      </c>
    </row>
    <row r="1972" spans="1:19" x14ac:dyDescent="0.25">
      <c r="A1972" s="70" t="str">
        <f>extraction!$C$45</f>
        <v>250129S11_Mx_Batch_32_Tube_11</v>
      </c>
      <c r="B1972" s="70" t="str">
        <f>extraction!$D$45</f>
        <v>250129S11_Mx</v>
      </c>
      <c r="C1972" t="s">
        <v>746</v>
      </c>
      <c r="D1972" s="70" t="s">
        <v>93</v>
      </c>
      <c r="E1972" s="70" t="s">
        <v>78</v>
      </c>
      <c r="F1972" s="70" t="str">
        <f t="shared" si="52"/>
        <v>250129S11_Mx_area_3_Thr</v>
      </c>
      <c r="G1972" s="125" t="s">
        <v>896</v>
      </c>
      <c r="H1972" s="70">
        <v>3</v>
      </c>
      <c r="I1972" s="122">
        <v>2.673</v>
      </c>
      <c r="K1972" s="70" t="s">
        <v>736</v>
      </c>
      <c r="R1972" t="s">
        <v>849</v>
      </c>
      <c r="S1972" t="s">
        <v>71</v>
      </c>
    </row>
    <row r="1973" spans="1:19" x14ac:dyDescent="0.25">
      <c r="A1973" s="70" t="str">
        <f>extraction!$C$45</f>
        <v>250129S11_Mx_Batch_32_Tube_11</v>
      </c>
      <c r="B1973" s="70" t="str">
        <f>extraction!$D$45</f>
        <v>250129S11_Mx</v>
      </c>
      <c r="C1973" t="s">
        <v>747</v>
      </c>
      <c r="D1973" s="70" t="s">
        <v>94</v>
      </c>
      <c r="E1973" s="70" t="s">
        <v>78</v>
      </c>
      <c r="F1973" s="70" t="str">
        <f t="shared" si="52"/>
        <v>250129S11_Mx_area_3_Tyr</v>
      </c>
      <c r="G1973" s="125" t="s">
        <v>896</v>
      </c>
      <c r="H1973" s="70">
        <v>3</v>
      </c>
      <c r="I1973" s="122">
        <v>0.879</v>
      </c>
      <c r="K1973" s="70" t="s">
        <v>736</v>
      </c>
      <c r="R1973" t="s">
        <v>849</v>
      </c>
      <c r="S1973" t="s">
        <v>71</v>
      </c>
    </row>
    <row r="1974" spans="1:19" x14ac:dyDescent="0.25">
      <c r="A1974" s="70" t="str">
        <f>extraction!$C$45</f>
        <v>250129S11_Mx_Batch_32_Tube_11</v>
      </c>
      <c r="B1974" s="70" t="str">
        <f>extraction!$D$45</f>
        <v>250129S11_Mx</v>
      </c>
      <c r="C1974" t="s">
        <v>774</v>
      </c>
      <c r="D1974" s="70" t="s">
        <v>95</v>
      </c>
      <c r="E1974" s="70" t="s">
        <v>78</v>
      </c>
      <c r="F1974" s="70" t="str">
        <f t="shared" si="52"/>
        <v>250129S11_Mx_area_3_Val</v>
      </c>
      <c r="G1974" s="125" t="s">
        <v>896</v>
      </c>
      <c r="H1974" s="70">
        <v>3</v>
      </c>
      <c r="I1974" s="119"/>
      <c r="K1974" s="70" t="s">
        <v>736</v>
      </c>
      <c r="R1974" t="s">
        <v>849</v>
      </c>
      <c r="S1974" t="s">
        <v>71</v>
      </c>
    </row>
    <row r="1976" spans="1:19" x14ac:dyDescent="0.25">
      <c r="A1976" s="70" t="str">
        <f>extraction!$C$45</f>
        <v>250129S11_Mx_Batch_32_Tube_11</v>
      </c>
      <c r="B1976" s="70" t="str">
        <f>extraction!$D$45</f>
        <v>250129S11_Mx</v>
      </c>
      <c r="C1976" t="s">
        <v>734</v>
      </c>
      <c r="D1976" s="70" t="s">
        <v>84</v>
      </c>
      <c r="E1976" s="70" t="s">
        <v>77</v>
      </c>
      <c r="F1976" s="70" t="str">
        <f>B2005&amp;"_"&amp;LEFT(E1976,4)&amp;"_"&amp;H1976&amp;"_"&amp;D1976</f>
        <v>250129S12_Mx_d15N_4_Ala</v>
      </c>
      <c r="G1976" s="125" t="s">
        <v>893</v>
      </c>
      <c r="H1976" s="70">
        <v>4</v>
      </c>
      <c r="I1976" s="122">
        <v>22.398374700000002</v>
      </c>
      <c r="J1976" s="70" t="s">
        <v>76</v>
      </c>
      <c r="K1976" s="70" t="s">
        <v>736</v>
      </c>
      <c r="R1976" t="s">
        <v>849</v>
      </c>
      <c r="S1976" t="s">
        <v>71</v>
      </c>
    </row>
    <row r="1977" spans="1:19" x14ac:dyDescent="0.25">
      <c r="A1977" s="70" t="str">
        <f>extraction!$C$45</f>
        <v>250129S11_Mx_Batch_32_Tube_11</v>
      </c>
      <c r="B1977" s="70" t="str">
        <f>extraction!$D$45</f>
        <v>250129S11_Mx</v>
      </c>
      <c r="C1977" t="s">
        <v>738</v>
      </c>
      <c r="D1977" s="70" t="s">
        <v>85</v>
      </c>
      <c r="E1977" s="70" t="s">
        <v>77</v>
      </c>
      <c r="F1977" s="70" t="str">
        <f>B2006&amp;"_"&amp;LEFT(E1977,4)&amp;"_"&amp;H1977&amp;"_"&amp;D1977</f>
        <v>250129S12_Mx_d15N_4_Asp</v>
      </c>
      <c r="G1977" s="125" t="s">
        <v>893</v>
      </c>
      <c r="H1977" s="70">
        <v>4</v>
      </c>
      <c r="I1977" s="122">
        <v>15.62698771</v>
      </c>
      <c r="J1977" s="70" t="s">
        <v>76</v>
      </c>
      <c r="K1977" s="70" t="s">
        <v>736</v>
      </c>
      <c r="R1977" t="s">
        <v>849</v>
      </c>
      <c r="S1977" t="s">
        <v>71</v>
      </c>
    </row>
    <row r="1978" spans="1:19" x14ac:dyDescent="0.25">
      <c r="A1978" s="70" t="str">
        <f>extraction!$C$45</f>
        <v>250129S11_Mx_Batch_32_Tube_11</v>
      </c>
      <c r="B1978" s="70" t="str">
        <f>extraction!$D$45</f>
        <v>250129S11_Mx</v>
      </c>
      <c r="C1978" t="s">
        <v>851</v>
      </c>
      <c r="D1978" s="70" t="s">
        <v>86</v>
      </c>
      <c r="E1978" s="70" t="s">
        <v>77</v>
      </c>
      <c r="F1978" s="70" t="str">
        <f>B2007&amp;"_"&amp;LEFT(E1978,4)&amp;"_"&amp;H1978&amp;"_"&amp;D1978</f>
        <v>250129S12_Mx_d15N_4_Glu</v>
      </c>
      <c r="G1978" s="125" t="s">
        <v>893</v>
      </c>
      <c r="H1978" s="70">
        <v>4</v>
      </c>
      <c r="I1978" s="122">
        <v>20.430182380000002</v>
      </c>
      <c r="J1978" s="70" t="s">
        <v>76</v>
      </c>
      <c r="K1978" s="70" t="s">
        <v>736</v>
      </c>
      <c r="R1978" t="s">
        <v>849</v>
      </c>
      <c r="S1978" t="s">
        <v>71</v>
      </c>
    </row>
    <row r="1979" spans="1:19" x14ac:dyDescent="0.25">
      <c r="A1979" s="70" t="str">
        <f>extraction!$C$45</f>
        <v>250129S11_Mx_Batch_32_Tube_11</v>
      </c>
      <c r="B1979" s="70" t="str">
        <f>extraction!$D$45</f>
        <v>250129S11_Mx</v>
      </c>
      <c r="C1979" s="127" t="s">
        <v>155</v>
      </c>
      <c r="D1979" s="70" t="s">
        <v>87</v>
      </c>
      <c r="E1979" s="70" t="s">
        <v>77</v>
      </c>
      <c r="F1979" s="70" t="str">
        <f>B2008&amp;"_"&amp;LEFT(E1979,4)&amp;"_"&amp;H1979&amp;"_"&amp;D1979</f>
        <v>250129S12_Mx_d15N_4_Gly</v>
      </c>
      <c r="G1979" s="125" t="s">
        <v>893</v>
      </c>
      <c r="H1979" s="70">
        <v>4</v>
      </c>
      <c r="I1979" s="122">
        <v>13.80276035</v>
      </c>
      <c r="J1979" s="70" t="s">
        <v>76</v>
      </c>
      <c r="K1979" s="70" t="s">
        <v>736</v>
      </c>
      <c r="R1979" t="s">
        <v>849</v>
      </c>
      <c r="S1979" t="s">
        <v>71</v>
      </c>
    </row>
    <row r="1980" spans="1:19" x14ac:dyDescent="0.25">
      <c r="A1980" s="70" t="str">
        <f>extraction!$C$45</f>
        <v>250129S11_Mx_Batch_32_Tube_11</v>
      </c>
      <c r="B1980" s="70" t="str">
        <f>extraction!$D$45</f>
        <v>250129S11_Mx</v>
      </c>
      <c r="C1980" t="s">
        <v>739</v>
      </c>
      <c r="D1980" s="70" t="s">
        <v>850</v>
      </c>
      <c r="E1980" s="70" t="s">
        <v>77</v>
      </c>
      <c r="F1980" s="70" t="str">
        <f>B2009&amp;"_"&amp;LEFT(E1980,4)&amp;"_"&amp;H1980&amp;"_"&amp;D1980</f>
        <v>250129S12_Mx_d15N_4_Ile</v>
      </c>
      <c r="G1980" s="125" t="s">
        <v>893</v>
      </c>
      <c r="H1980" s="70">
        <v>4</v>
      </c>
      <c r="I1980" s="122">
        <v>18.88583096</v>
      </c>
      <c r="J1980" s="70" t="s">
        <v>76</v>
      </c>
      <c r="K1980" s="70" t="s">
        <v>736</v>
      </c>
      <c r="R1980" t="s">
        <v>849</v>
      </c>
      <c r="S1980" t="s">
        <v>71</v>
      </c>
    </row>
    <row r="1981" spans="1:19" x14ac:dyDescent="0.25">
      <c r="A1981" s="70" t="str">
        <f>extraction!$C$45</f>
        <v>250129S11_Mx_Batch_32_Tube_11</v>
      </c>
      <c r="B1981" s="70" t="str">
        <f>extraction!$D$45</f>
        <v>250129S11_Mx</v>
      </c>
      <c r="C1981" t="s">
        <v>740</v>
      </c>
      <c r="D1981" s="70" t="s">
        <v>88</v>
      </c>
      <c r="E1981" s="70" t="s">
        <v>77</v>
      </c>
      <c r="F1981" s="70" t="str">
        <f>B2010&amp;"_"&amp;LEFT(E1981,4)&amp;"_"&amp;H1981&amp;"_"&amp;D1981</f>
        <v>250129S12_Mx_d15N_4_Leu</v>
      </c>
      <c r="G1981" s="125" t="s">
        <v>893</v>
      </c>
      <c r="H1981" s="70">
        <v>4</v>
      </c>
      <c r="I1981" s="122">
        <v>18.042176139999999</v>
      </c>
      <c r="J1981" s="70" t="s">
        <v>76</v>
      </c>
      <c r="K1981" s="70" t="s">
        <v>736</v>
      </c>
      <c r="R1981" t="s">
        <v>849</v>
      </c>
      <c r="S1981" t="s">
        <v>71</v>
      </c>
    </row>
    <row r="1982" spans="1:19" x14ac:dyDescent="0.25">
      <c r="A1982" s="70" t="str">
        <f>extraction!$C$45</f>
        <v>250129S11_Mx_Batch_32_Tube_11</v>
      </c>
      <c r="B1982" s="70" t="str">
        <f>extraction!$D$45</f>
        <v>250129S11_Mx</v>
      </c>
      <c r="C1982" t="s">
        <v>741</v>
      </c>
      <c r="D1982" s="70" t="s">
        <v>89</v>
      </c>
      <c r="E1982" s="70" t="s">
        <v>77</v>
      </c>
      <c r="F1982" s="70" t="str">
        <f>B2011&amp;"_"&amp;LEFT(E1982,4)&amp;"_"&amp;H1982&amp;"_"&amp;D1982</f>
        <v>250129S12_Mx_d15N_4_Lys</v>
      </c>
      <c r="G1982" s="125" t="s">
        <v>893</v>
      </c>
      <c r="H1982" s="70">
        <v>4</v>
      </c>
      <c r="I1982" s="122">
        <v>7.607233205</v>
      </c>
      <c r="J1982" s="70" t="s">
        <v>76</v>
      </c>
      <c r="K1982" s="70" t="s">
        <v>736</v>
      </c>
      <c r="R1982" t="s">
        <v>849</v>
      </c>
      <c r="S1982" t="s">
        <v>71</v>
      </c>
    </row>
    <row r="1983" spans="1:19" x14ac:dyDescent="0.25">
      <c r="A1983" s="70" t="str">
        <f>extraction!$C$45</f>
        <v>250129S11_Mx_Batch_32_Tube_11</v>
      </c>
      <c r="B1983" s="70" t="str">
        <f>extraction!$D$45</f>
        <v>250129S11_Mx</v>
      </c>
      <c r="C1983" t="s">
        <v>742</v>
      </c>
      <c r="D1983" s="70" t="s">
        <v>852</v>
      </c>
      <c r="E1983" s="70" t="s">
        <v>77</v>
      </c>
      <c r="F1983" s="70" t="str">
        <f>B2012&amp;"_"&amp;LEFT(E1983,4)&amp;"_"&amp;H1983&amp;"_"&amp;D1983</f>
        <v>250129S12_Mx_d15N_4_NLeu</v>
      </c>
      <c r="G1983" s="125" t="s">
        <v>893</v>
      </c>
      <c r="H1983" s="70">
        <v>4</v>
      </c>
      <c r="I1983" s="122">
        <v>-4.079097483</v>
      </c>
      <c r="J1983" s="70" t="s">
        <v>76</v>
      </c>
      <c r="K1983" s="70" t="s">
        <v>736</v>
      </c>
      <c r="R1983" t="s">
        <v>849</v>
      </c>
      <c r="S1983" t="s">
        <v>71</v>
      </c>
    </row>
    <row r="1984" spans="1:19" x14ac:dyDescent="0.25">
      <c r="A1984" s="70" t="str">
        <f>extraction!$C$45</f>
        <v>250129S11_Mx_Batch_32_Tube_11</v>
      </c>
      <c r="B1984" s="70" t="str">
        <f>extraction!$D$45</f>
        <v>250129S11_Mx</v>
      </c>
      <c r="C1984" t="s">
        <v>743</v>
      </c>
      <c r="D1984" s="70" t="s">
        <v>90</v>
      </c>
      <c r="E1984" s="70" t="s">
        <v>77</v>
      </c>
      <c r="F1984" s="70" t="str">
        <f>B2013&amp;"_"&amp;LEFT(E1984,4)&amp;"_"&amp;H1984&amp;"_"&amp;D1984</f>
        <v>250129S12_Mx_d15N_4_Phe</v>
      </c>
      <c r="G1984" s="125" t="s">
        <v>893</v>
      </c>
      <c r="H1984" s="70">
        <v>4</v>
      </c>
      <c r="I1984" s="122">
        <v>5.2182202210000002</v>
      </c>
      <c r="J1984" s="70" t="s">
        <v>76</v>
      </c>
      <c r="K1984" s="70" t="s">
        <v>736</v>
      </c>
      <c r="R1984" t="s">
        <v>849</v>
      </c>
      <c r="S1984" t="s">
        <v>71</v>
      </c>
    </row>
    <row r="1985" spans="1:19" x14ac:dyDescent="0.25">
      <c r="A1985" s="70" t="str">
        <f>extraction!$C$45</f>
        <v>250129S11_Mx_Batch_32_Tube_11</v>
      </c>
      <c r="B1985" s="70" t="str">
        <f>extraction!$D$45</f>
        <v>250129S11_Mx</v>
      </c>
      <c r="C1985" t="s">
        <v>744</v>
      </c>
      <c r="D1985" s="70" t="s">
        <v>91</v>
      </c>
      <c r="E1985" s="70" t="s">
        <v>77</v>
      </c>
      <c r="F1985" s="70" t="str">
        <f>B2014&amp;"_"&amp;LEFT(E1985,4)&amp;"_"&amp;H1985&amp;"_"&amp;D1985</f>
        <v>250129S12_Mx_d15N_4_Pro</v>
      </c>
      <c r="G1985" s="125" t="s">
        <v>893</v>
      </c>
      <c r="H1985" s="70">
        <v>4</v>
      </c>
      <c r="I1985" s="122">
        <v>19.718411549999999</v>
      </c>
      <c r="J1985" s="70" t="s">
        <v>76</v>
      </c>
      <c r="K1985" s="70" t="s">
        <v>736</v>
      </c>
      <c r="R1985" t="s">
        <v>849</v>
      </c>
      <c r="S1985" t="s">
        <v>71</v>
      </c>
    </row>
    <row r="1986" spans="1:19" x14ac:dyDescent="0.25">
      <c r="A1986" s="70" t="str">
        <f>extraction!$C$45</f>
        <v>250129S11_Mx_Batch_32_Tube_11</v>
      </c>
      <c r="B1986" s="70" t="str">
        <f>extraction!$D$45</f>
        <v>250129S11_Mx</v>
      </c>
      <c r="C1986" t="s">
        <v>745</v>
      </c>
      <c r="D1986" s="70" t="s">
        <v>92</v>
      </c>
      <c r="E1986" s="70" t="s">
        <v>77</v>
      </c>
      <c r="F1986" s="70" t="str">
        <f>B2015&amp;"_"&amp;LEFT(E1986,4)&amp;"_"&amp;H1986&amp;"_"&amp;D1986</f>
        <v>250129S12_Mx_d15N_4_Ser</v>
      </c>
      <c r="G1986" s="125" t="s">
        <v>893</v>
      </c>
      <c r="H1986" s="70">
        <v>4</v>
      </c>
      <c r="I1986" s="122">
        <v>12.43559657</v>
      </c>
      <c r="J1986" s="70" t="s">
        <v>76</v>
      </c>
      <c r="K1986" s="70" t="s">
        <v>736</v>
      </c>
      <c r="R1986" t="s">
        <v>849</v>
      </c>
      <c r="S1986" t="s">
        <v>71</v>
      </c>
    </row>
    <row r="1987" spans="1:19" x14ac:dyDescent="0.25">
      <c r="A1987" s="70" t="str">
        <f>extraction!$C$45</f>
        <v>250129S11_Mx_Batch_32_Tube_11</v>
      </c>
      <c r="B1987" s="70" t="str">
        <f>extraction!$D$45</f>
        <v>250129S11_Mx</v>
      </c>
      <c r="C1987" t="s">
        <v>746</v>
      </c>
      <c r="D1987" s="70" t="s">
        <v>93</v>
      </c>
      <c r="E1987" s="70" t="s">
        <v>77</v>
      </c>
      <c r="F1987" s="70" t="str">
        <f>B2016&amp;"_"&amp;LEFT(E1987,4)&amp;"_"&amp;H1987&amp;"_"&amp;D1987</f>
        <v>250129S12_Mx_d15N_4_Thr</v>
      </c>
      <c r="G1987" s="125" t="s">
        <v>893</v>
      </c>
      <c r="H1987" s="70">
        <v>4</v>
      </c>
      <c r="I1987" s="122">
        <v>-6.610061934</v>
      </c>
      <c r="J1987" s="70" t="s">
        <v>76</v>
      </c>
      <c r="K1987" s="70" t="s">
        <v>736</v>
      </c>
      <c r="R1987" t="s">
        <v>849</v>
      </c>
      <c r="S1987" t="s">
        <v>71</v>
      </c>
    </row>
    <row r="1988" spans="1:19" x14ac:dyDescent="0.25">
      <c r="A1988" s="70" t="str">
        <f>extraction!$C$45</f>
        <v>250129S11_Mx_Batch_32_Tube_11</v>
      </c>
      <c r="B1988" s="70" t="str">
        <f>extraction!$D$45</f>
        <v>250129S11_Mx</v>
      </c>
      <c r="C1988" t="s">
        <v>747</v>
      </c>
      <c r="D1988" s="70" t="s">
        <v>94</v>
      </c>
      <c r="E1988" s="70" t="s">
        <v>77</v>
      </c>
      <c r="F1988" s="70" t="str">
        <f>B2017&amp;"_"&amp;LEFT(E1988,4)&amp;"_"&amp;H1988&amp;"_"&amp;D1988</f>
        <v>250129S12_Mx_d15N_4_Tyr</v>
      </c>
      <c r="G1988" s="125" t="s">
        <v>893</v>
      </c>
      <c r="H1988" s="70">
        <v>4</v>
      </c>
      <c r="I1988" s="122"/>
      <c r="J1988" s="70" t="s">
        <v>76</v>
      </c>
      <c r="K1988" s="70" t="s">
        <v>736</v>
      </c>
      <c r="R1988" t="s">
        <v>849</v>
      </c>
      <c r="S1988" t="s">
        <v>71</v>
      </c>
    </row>
    <row r="1989" spans="1:19" x14ac:dyDescent="0.25">
      <c r="A1989" s="70" t="str">
        <f>extraction!$C$45</f>
        <v>250129S11_Mx_Batch_32_Tube_11</v>
      </c>
      <c r="B1989" s="70" t="str">
        <f>extraction!$D$45</f>
        <v>250129S11_Mx</v>
      </c>
      <c r="C1989" t="s">
        <v>774</v>
      </c>
      <c r="D1989" s="70" t="s">
        <v>95</v>
      </c>
      <c r="E1989" s="70" t="s">
        <v>77</v>
      </c>
      <c r="F1989" s="70" t="str">
        <f>B2018&amp;"_"&amp;LEFT(E1989,4)&amp;"_"&amp;H1989&amp;"_"&amp;D1989</f>
        <v>250129S12_Mx_d15N_4_Val</v>
      </c>
      <c r="G1989" s="125" t="s">
        <v>893</v>
      </c>
      <c r="H1989" s="70">
        <v>4</v>
      </c>
      <c r="I1989" s="122"/>
      <c r="J1989" s="70" t="s">
        <v>76</v>
      </c>
      <c r="K1989" s="70" t="s">
        <v>736</v>
      </c>
      <c r="R1989" t="s">
        <v>849</v>
      </c>
      <c r="S1989" t="s">
        <v>71</v>
      </c>
    </row>
    <row r="1990" spans="1:19" x14ac:dyDescent="0.25">
      <c r="A1990" s="70" t="str">
        <f>extraction!$C$45</f>
        <v>250129S11_Mx_Batch_32_Tube_11</v>
      </c>
      <c r="B1990" s="70" t="str">
        <f>extraction!$D$45</f>
        <v>250129S11_Mx</v>
      </c>
      <c r="C1990" t="s">
        <v>734</v>
      </c>
      <c r="D1990" s="70" t="s">
        <v>84</v>
      </c>
      <c r="E1990" s="70" t="s">
        <v>78</v>
      </c>
      <c r="F1990" s="70" t="str">
        <f>B2019&amp;"_"&amp;LEFT(E1990,4)&amp;"_"&amp;H1990&amp;"_"&amp;D1990</f>
        <v>250129S12_Mx_area_4_Ala</v>
      </c>
      <c r="G1990" s="125" t="s">
        <v>893</v>
      </c>
      <c r="H1990" s="70">
        <v>4</v>
      </c>
      <c r="I1990" s="122">
        <v>3.3119999999999998</v>
      </c>
      <c r="K1990" s="70" t="s">
        <v>736</v>
      </c>
      <c r="R1990" t="s">
        <v>849</v>
      </c>
      <c r="S1990" t="s">
        <v>71</v>
      </c>
    </row>
    <row r="1991" spans="1:19" x14ac:dyDescent="0.25">
      <c r="A1991" s="70" t="str">
        <f>extraction!$C$45</f>
        <v>250129S11_Mx_Batch_32_Tube_11</v>
      </c>
      <c r="B1991" s="70" t="str">
        <f>extraction!$D$45</f>
        <v>250129S11_Mx</v>
      </c>
      <c r="C1991" t="s">
        <v>738</v>
      </c>
      <c r="D1991" s="70" t="s">
        <v>85</v>
      </c>
      <c r="E1991" s="70" t="s">
        <v>78</v>
      </c>
      <c r="F1991" s="70" t="str">
        <f>B2020&amp;"_"&amp;LEFT(E1991,4)&amp;"_"&amp;H1991&amp;"_"&amp;D1991</f>
        <v>250129S12_Mx_area_4_Asp</v>
      </c>
      <c r="G1991" s="125" t="s">
        <v>893</v>
      </c>
      <c r="H1991" s="70">
        <v>4</v>
      </c>
      <c r="I1991" s="122">
        <v>6.6639999999999997</v>
      </c>
      <c r="K1991" s="70" t="s">
        <v>736</v>
      </c>
      <c r="R1991" t="s">
        <v>849</v>
      </c>
      <c r="S1991" t="s">
        <v>71</v>
      </c>
    </row>
    <row r="1992" spans="1:19" x14ac:dyDescent="0.25">
      <c r="A1992" s="70" t="str">
        <f>extraction!$C$45</f>
        <v>250129S11_Mx_Batch_32_Tube_11</v>
      </c>
      <c r="B1992" s="70" t="str">
        <f>extraction!$D$45</f>
        <v>250129S11_Mx</v>
      </c>
      <c r="C1992" t="s">
        <v>851</v>
      </c>
      <c r="D1992" s="70" t="s">
        <v>86</v>
      </c>
      <c r="E1992" s="70" t="s">
        <v>78</v>
      </c>
      <c r="F1992" s="70" t="str">
        <f>B2021&amp;"_"&amp;LEFT(E1992,4)&amp;"_"&amp;H1992&amp;"_"&amp;D1992</f>
        <v>250129S12_Mx_area_4_Glu</v>
      </c>
      <c r="G1992" s="125" t="s">
        <v>893</v>
      </c>
      <c r="H1992" s="70">
        <v>4</v>
      </c>
      <c r="I1992" s="122">
        <v>7.423</v>
      </c>
      <c r="K1992" s="70" t="s">
        <v>736</v>
      </c>
      <c r="R1992" t="s">
        <v>849</v>
      </c>
      <c r="S1992" t="s">
        <v>71</v>
      </c>
    </row>
    <row r="1993" spans="1:19" x14ac:dyDescent="0.25">
      <c r="A1993" s="70" t="str">
        <f>extraction!$C$45</f>
        <v>250129S11_Mx_Batch_32_Tube_11</v>
      </c>
      <c r="B1993" s="70" t="str">
        <f>extraction!$D$45</f>
        <v>250129S11_Mx</v>
      </c>
      <c r="C1993" s="127" t="s">
        <v>155</v>
      </c>
      <c r="D1993" s="70" t="s">
        <v>87</v>
      </c>
      <c r="E1993" s="70" t="s">
        <v>78</v>
      </c>
      <c r="F1993" s="70" t="str">
        <f>B2022&amp;"_"&amp;LEFT(E1993,4)&amp;"_"&amp;H1993&amp;"_"&amp;D1993</f>
        <v>250129S12_Mx_area_4_Gly</v>
      </c>
      <c r="G1993" s="125" t="s">
        <v>893</v>
      </c>
      <c r="H1993" s="70">
        <v>4</v>
      </c>
      <c r="I1993" s="122">
        <v>5.6849999999999996</v>
      </c>
      <c r="K1993" s="70" t="s">
        <v>736</v>
      </c>
      <c r="R1993" t="s">
        <v>849</v>
      </c>
      <c r="S1993" t="s">
        <v>71</v>
      </c>
    </row>
    <row r="1994" spans="1:19" x14ac:dyDescent="0.25">
      <c r="A1994" s="70" t="str">
        <f>extraction!$C$45</f>
        <v>250129S11_Mx_Batch_32_Tube_11</v>
      </c>
      <c r="B1994" s="70" t="str">
        <f>extraction!$D$45</f>
        <v>250129S11_Mx</v>
      </c>
      <c r="C1994" t="s">
        <v>739</v>
      </c>
      <c r="D1994" s="70" t="s">
        <v>850</v>
      </c>
      <c r="E1994" s="70" t="s">
        <v>78</v>
      </c>
      <c r="F1994" s="70" t="str">
        <f>B2023&amp;"_"&amp;LEFT(E1994,4)&amp;"_"&amp;H1994&amp;"_"&amp;D1994</f>
        <v>250129S12_Mx_area_4_Ile</v>
      </c>
      <c r="G1994" s="125" t="s">
        <v>893</v>
      </c>
      <c r="H1994" s="70">
        <v>4</v>
      </c>
      <c r="I1994" s="122">
        <v>0.82199999999999995</v>
      </c>
      <c r="K1994" s="70" t="s">
        <v>736</v>
      </c>
      <c r="R1994" t="s">
        <v>849</v>
      </c>
      <c r="S1994" t="s">
        <v>71</v>
      </c>
    </row>
    <row r="1995" spans="1:19" x14ac:dyDescent="0.25">
      <c r="A1995" s="70" t="str">
        <f>extraction!$C$45</f>
        <v>250129S11_Mx_Batch_32_Tube_11</v>
      </c>
      <c r="B1995" s="70" t="str">
        <f>extraction!$D$45</f>
        <v>250129S11_Mx</v>
      </c>
      <c r="C1995" t="s">
        <v>740</v>
      </c>
      <c r="D1995" s="70" t="s">
        <v>88</v>
      </c>
      <c r="E1995" s="70" t="s">
        <v>78</v>
      </c>
      <c r="F1995" s="70" t="str">
        <f>B2024&amp;"_"&amp;LEFT(E1995,4)&amp;"_"&amp;H1995&amp;"_"&amp;D1995</f>
        <v>250129S12_Mx_area_4_Leu</v>
      </c>
      <c r="G1995" s="125" t="s">
        <v>893</v>
      </c>
      <c r="H1995" s="70">
        <v>4</v>
      </c>
      <c r="I1995" s="122">
        <v>3.14</v>
      </c>
      <c r="K1995" s="70" t="s">
        <v>736</v>
      </c>
      <c r="R1995" t="s">
        <v>849</v>
      </c>
      <c r="S1995" t="s">
        <v>71</v>
      </c>
    </row>
    <row r="1996" spans="1:19" x14ac:dyDescent="0.25">
      <c r="A1996" s="70" t="str">
        <f>extraction!$C$45</f>
        <v>250129S11_Mx_Batch_32_Tube_11</v>
      </c>
      <c r="B1996" s="70" t="str">
        <f>extraction!$D$45</f>
        <v>250129S11_Mx</v>
      </c>
      <c r="C1996" t="s">
        <v>741</v>
      </c>
      <c r="D1996" s="70" t="s">
        <v>89</v>
      </c>
      <c r="E1996" s="70" t="s">
        <v>78</v>
      </c>
      <c r="F1996" s="70" t="str">
        <f>B2025&amp;"_"&amp;LEFT(E1996,4)&amp;"_"&amp;H1996&amp;"_"&amp;D1996</f>
        <v>250129S12_Mx_area_4_Lys</v>
      </c>
      <c r="G1996" s="125" t="s">
        <v>893</v>
      </c>
      <c r="H1996" s="70">
        <v>4</v>
      </c>
      <c r="I1996" s="122">
        <v>5.6230000000000002</v>
      </c>
      <c r="K1996" s="70" t="s">
        <v>736</v>
      </c>
      <c r="R1996" t="s">
        <v>849</v>
      </c>
      <c r="S1996" t="s">
        <v>71</v>
      </c>
    </row>
    <row r="1997" spans="1:19" x14ac:dyDescent="0.25">
      <c r="A1997" s="70" t="str">
        <f>extraction!$C$45</f>
        <v>250129S11_Mx_Batch_32_Tube_11</v>
      </c>
      <c r="B1997" s="70" t="str">
        <f>extraction!$D$45</f>
        <v>250129S11_Mx</v>
      </c>
      <c r="C1997" t="s">
        <v>742</v>
      </c>
      <c r="D1997" s="70" t="s">
        <v>852</v>
      </c>
      <c r="E1997" s="70" t="s">
        <v>78</v>
      </c>
      <c r="F1997" s="70" t="str">
        <f>B2026&amp;"_"&amp;LEFT(E1997,4)&amp;"_"&amp;H1997&amp;"_"&amp;D1997</f>
        <v>250129S12_Mx_area_4_NLeu</v>
      </c>
      <c r="G1997" s="125" t="s">
        <v>893</v>
      </c>
      <c r="H1997" s="70">
        <v>4</v>
      </c>
      <c r="I1997" s="122">
        <v>10.161</v>
      </c>
      <c r="K1997" s="70" t="s">
        <v>736</v>
      </c>
      <c r="R1997" t="s">
        <v>849</v>
      </c>
      <c r="S1997" t="s">
        <v>71</v>
      </c>
    </row>
    <row r="1998" spans="1:19" x14ac:dyDescent="0.25">
      <c r="A1998" s="70" t="str">
        <f>extraction!$C$45</f>
        <v>250129S11_Mx_Batch_32_Tube_11</v>
      </c>
      <c r="B1998" s="70" t="str">
        <f>extraction!$D$45</f>
        <v>250129S11_Mx</v>
      </c>
      <c r="C1998" t="s">
        <v>743</v>
      </c>
      <c r="D1998" s="70" t="s">
        <v>90</v>
      </c>
      <c r="E1998" s="70" t="s">
        <v>78</v>
      </c>
      <c r="F1998" s="70" t="str">
        <f>B2027&amp;"_"&amp;LEFT(E1998,4)&amp;"_"&amp;H1998&amp;"_"&amp;D1998</f>
        <v>250129S12_Mx_area_4_Phe</v>
      </c>
      <c r="G1998" s="125" t="s">
        <v>893</v>
      </c>
      <c r="H1998" s="70">
        <v>4</v>
      </c>
      <c r="I1998" s="122">
        <v>1.3240000000000001</v>
      </c>
      <c r="K1998" s="70" t="s">
        <v>736</v>
      </c>
      <c r="R1998" t="s">
        <v>849</v>
      </c>
      <c r="S1998" t="s">
        <v>71</v>
      </c>
    </row>
    <row r="1999" spans="1:19" x14ac:dyDescent="0.25">
      <c r="A1999" s="70" t="str">
        <f>extraction!$C$45</f>
        <v>250129S11_Mx_Batch_32_Tube_11</v>
      </c>
      <c r="B1999" s="70" t="str">
        <f>extraction!$D$45</f>
        <v>250129S11_Mx</v>
      </c>
      <c r="C1999" t="s">
        <v>744</v>
      </c>
      <c r="D1999" s="70" t="s">
        <v>91</v>
      </c>
      <c r="E1999" s="70" t="s">
        <v>78</v>
      </c>
      <c r="F1999" s="70" t="str">
        <f>B2028&amp;"_"&amp;LEFT(E1999,4)&amp;"_"&amp;H1999&amp;"_"&amp;D1999</f>
        <v>250129S12_Mx_area_4_Pro</v>
      </c>
      <c r="G1999" s="125" t="s">
        <v>893</v>
      </c>
      <c r="H1999" s="70">
        <v>4</v>
      </c>
      <c r="I1999" s="122">
        <v>3.8039999999999998</v>
      </c>
      <c r="K1999" s="70" t="s">
        <v>736</v>
      </c>
      <c r="R1999" t="s">
        <v>849</v>
      </c>
      <c r="S1999" t="s">
        <v>71</v>
      </c>
    </row>
    <row r="2000" spans="1:19" x14ac:dyDescent="0.25">
      <c r="A2000" s="70" t="str">
        <f>extraction!$C$45</f>
        <v>250129S11_Mx_Batch_32_Tube_11</v>
      </c>
      <c r="B2000" s="70" t="str">
        <f>extraction!$D$45</f>
        <v>250129S11_Mx</v>
      </c>
      <c r="C2000" t="s">
        <v>745</v>
      </c>
      <c r="D2000" s="70" t="s">
        <v>92</v>
      </c>
      <c r="E2000" s="70" t="s">
        <v>78</v>
      </c>
      <c r="F2000" s="70" t="str">
        <f>B2029&amp;"_"&amp;LEFT(E2000,4)&amp;"_"&amp;H2000&amp;"_"&amp;D2000</f>
        <v>250129S12_Mx_area_4_Ser</v>
      </c>
      <c r="G2000" s="125" t="s">
        <v>893</v>
      </c>
      <c r="H2000" s="70">
        <v>4</v>
      </c>
      <c r="I2000" s="122">
        <v>3.1480000000000001</v>
      </c>
      <c r="K2000" s="70" t="s">
        <v>736</v>
      </c>
      <c r="R2000" t="s">
        <v>849</v>
      </c>
      <c r="S2000" t="s">
        <v>71</v>
      </c>
    </row>
    <row r="2001" spans="1:19" x14ac:dyDescent="0.25">
      <c r="A2001" s="70" t="str">
        <f>extraction!$C$45</f>
        <v>250129S11_Mx_Batch_32_Tube_11</v>
      </c>
      <c r="B2001" s="70" t="str">
        <f>extraction!$D$45</f>
        <v>250129S11_Mx</v>
      </c>
      <c r="C2001" t="s">
        <v>746</v>
      </c>
      <c r="D2001" s="70" t="s">
        <v>93</v>
      </c>
      <c r="E2001" s="70" t="s">
        <v>78</v>
      </c>
      <c r="F2001" s="70" t="str">
        <f>B2030&amp;"_"&amp;LEFT(E2001,4)&amp;"_"&amp;H2001&amp;"_"&amp;D2001</f>
        <v>250129S12_Mx_area_4_Thr</v>
      </c>
      <c r="G2001" s="125" t="s">
        <v>893</v>
      </c>
      <c r="H2001" s="70">
        <v>4</v>
      </c>
      <c r="I2001" s="122">
        <v>2.33</v>
      </c>
      <c r="K2001" s="70" t="s">
        <v>736</v>
      </c>
      <c r="R2001" t="s">
        <v>849</v>
      </c>
      <c r="S2001" t="s">
        <v>71</v>
      </c>
    </row>
    <row r="2002" spans="1:19" x14ac:dyDescent="0.25">
      <c r="A2002" s="70" t="str">
        <f>extraction!$C$45</f>
        <v>250129S11_Mx_Batch_32_Tube_11</v>
      </c>
      <c r="B2002" s="70" t="str">
        <f>extraction!$D$45</f>
        <v>250129S11_Mx</v>
      </c>
      <c r="C2002" t="s">
        <v>747</v>
      </c>
      <c r="D2002" s="70" t="s">
        <v>94</v>
      </c>
      <c r="E2002" s="70" t="s">
        <v>78</v>
      </c>
      <c r="F2002" s="70" t="str">
        <f>B2031&amp;"_"&amp;LEFT(E2002,4)&amp;"_"&amp;H2002&amp;"_"&amp;D2002</f>
        <v>250129S12_Mx_area_4_Tyr</v>
      </c>
      <c r="G2002" s="125" t="s">
        <v>893</v>
      </c>
      <c r="H2002" s="70">
        <v>4</v>
      </c>
      <c r="I2002" s="122"/>
      <c r="K2002" s="70" t="s">
        <v>736</v>
      </c>
      <c r="R2002" t="s">
        <v>849</v>
      </c>
      <c r="S2002" t="s">
        <v>71</v>
      </c>
    </row>
    <row r="2003" spans="1:19" x14ac:dyDescent="0.25">
      <c r="A2003" s="70" t="str">
        <f>extraction!$C$45</f>
        <v>250129S11_Mx_Batch_32_Tube_11</v>
      </c>
      <c r="B2003" s="70" t="str">
        <f>extraction!$D$45</f>
        <v>250129S11_Mx</v>
      </c>
      <c r="C2003" t="s">
        <v>774</v>
      </c>
      <c r="D2003" s="70" t="s">
        <v>95</v>
      </c>
      <c r="E2003" s="70" t="s">
        <v>78</v>
      </c>
      <c r="F2003" s="70" t="str">
        <f>B2032&amp;"_"&amp;LEFT(E2003,4)&amp;"_"&amp;H2003&amp;"_"&amp;D2003</f>
        <v>250129S12_Mx_area_4_Val</v>
      </c>
      <c r="G2003" s="125" t="s">
        <v>893</v>
      </c>
      <c r="H2003" s="70">
        <v>4</v>
      </c>
      <c r="I2003" s="122"/>
      <c r="K2003" s="70" t="s">
        <v>736</v>
      </c>
      <c r="R2003" t="s">
        <v>849</v>
      </c>
      <c r="S2003" t="s">
        <v>71</v>
      </c>
    </row>
    <row r="2005" spans="1:19" x14ac:dyDescent="0.25">
      <c r="A2005" s="70" t="str">
        <f>extraction!$C$46</f>
        <v>250129S12_Mx_Batch_32_Tube_12</v>
      </c>
      <c r="B2005" s="70" t="str">
        <f>extraction!$D$46</f>
        <v>250129S12_Mx</v>
      </c>
      <c r="C2005" t="s">
        <v>734</v>
      </c>
      <c r="D2005" s="70" t="s">
        <v>84</v>
      </c>
      <c r="E2005" s="70" t="s">
        <v>77</v>
      </c>
      <c r="F2005" s="70" t="str">
        <f>B2034&amp;"_"&amp;LEFT(E2005,4)&amp;"_"&amp;H2005&amp;"_"&amp;D2005</f>
        <v>250129S12_Mx_d15N_1_Ala</v>
      </c>
      <c r="G2005" s="125" t="s">
        <v>901</v>
      </c>
      <c r="H2005" s="70">
        <v>1</v>
      </c>
      <c r="I2005" s="125" t="s">
        <v>73</v>
      </c>
      <c r="J2005" s="70" t="s">
        <v>76</v>
      </c>
      <c r="K2005" s="70" t="s">
        <v>736</v>
      </c>
      <c r="R2005" t="s">
        <v>849</v>
      </c>
      <c r="S2005" t="s">
        <v>71</v>
      </c>
    </row>
    <row r="2006" spans="1:19" x14ac:dyDescent="0.25">
      <c r="A2006" s="70" t="str">
        <f>extraction!$C$46</f>
        <v>250129S12_Mx_Batch_32_Tube_12</v>
      </c>
      <c r="B2006" s="70" t="str">
        <f>extraction!$D$46</f>
        <v>250129S12_Mx</v>
      </c>
      <c r="C2006" t="s">
        <v>738</v>
      </c>
      <c r="D2006" s="70" t="s">
        <v>85</v>
      </c>
      <c r="E2006" s="70" t="s">
        <v>77</v>
      </c>
      <c r="F2006" s="70" t="str">
        <f>B2035&amp;"_"&amp;LEFT(E2006,4)&amp;"_"&amp;H2006&amp;"_"&amp;D2006</f>
        <v>250129S12_Mx_d15N_1_Asp</v>
      </c>
      <c r="G2006" s="125" t="s">
        <v>901</v>
      </c>
      <c r="H2006" s="70">
        <v>1</v>
      </c>
      <c r="I2006" s="125" t="s">
        <v>73</v>
      </c>
      <c r="J2006" s="70" t="s">
        <v>76</v>
      </c>
      <c r="K2006" s="70" t="s">
        <v>736</v>
      </c>
      <c r="R2006" t="s">
        <v>849</v>
      </c>
      <c r="S2006" t="s">
        <v>71</v>
      </c>
    </row>
    <row r="2007" spans="1:19" x14ac:dyDescent="0.25">
      <c r="A2007" s="70" t="str">
        <f>extraction!$C$46</f>
        <v>250129S12_Mx_Batch_32_Tube_12</v>
      </c>
      <c r="B2007" s="70" t="str">
        <f>extraction!$D$46</f>
        <v>250129S12_Mx</v>
      </c>
      <c r="C2007" t="s">
        <v>851</v>
      </c>
      <c r="D2007" s="70" t="s">
        <v>86</v>
      </c>
      <c r="E2007" s="70" t="s">
        <v>77</v>
      </c>
      <c r="F2007" s="70" t="str">
        <f>B2036&amp;"_"&amp;LEFT(E2007,4)&amp;"_"&amp;H2007&amp;"_"&amp;D2007</f>
        <v>250129S12_Mx_d15N_1_Glu</v>
      </c>
      <c r="G2007" s="125" t="s">
        <v>901</v>
      </c>
      <c r="H2007" s="70">
        <v>1</v>
      </c>
      <c r="I2007" s="125" t="s">
        <v>73</v>
      </c>
      <c r="J2007" s="70" t="s">
        <v>76</v>
      </c>
      <c r="K2007" s="70" t="s">
        <v>736</v>
      </c>
      <c r="R2007" t="s">
        <v>849</v>
      </c>
      <c r="S2007" t="s">
        <v>71</v>
      </c>
    </row>
    <row r="2008" spans="1:19" x14ac:dyDescent="0.25">
      <c r="A2008" s="70" t="str">
        <f>extraction!$C$46</f>
        <v>250129S12_Mx_Batch_32_Tube_12</v>
      </c>
      <c r="B2008" s="70" t="str">
        <f>extraction!$D$46</f>
        <v>250129S12_Mx</v>
      </c>
      <c r="C2008" s="127" t="s">
        <v>155</v>
      </c>
      <c r="D2008" s="70" t="s">
        <v>87</v>
      </c>
      <c r="E2008" s="70" t="s">
        <v>77</v>
      </c>
      <c r="F2008" s="70" t="str">
        <f>B2037&amp;"_"&amp;LEFT(E2008,4)&amp;"_"&amp;H2008&amp;"_"&amp;D2008</f>
        <v>250129S12_Mx_d15N_1_Gly</v>
      </c>
      <c r="G2008" s="125" t="s">
        <v>901</v>
      </c>
      <c r="H2008" s="70">
        <v>1</v>
      </c>
      <c r="I2008" s="125" t="s">
        <v>73</v>
      </c>
      <c r="J2008" s="70" t="s">
        <v>76</v>
      </c>
      <c r="K2008" s="70" t="s">
        <v>736</v>
      </c>
      <c r="R2008" t="s">
        <v>849</v>
      </c>
      <c r="S2008" t="s">
        <v>71</v>
      </c>
    </row>
    <row r="2009" spans="1:19" x14ac:dyDescent="0.25">
      <c r="A2009" s="70" t="str">
        <f>extraction!$C$46</f>
        <v>250129S12_Mx_Batch_32_Tube_12</v>
      </c>
      <c r="B2009" s="70" t="str">
        <f>extraction!$D$46</f>
        <v>250129S12_Mx</v>
      </c>
      <c r="C2009" t="s">
        <v>739</v>
      </c>
      <c r="D2009" s="70" t="s">
        <v>850</v>
      </c>
      <c r="E2009" s="70" t="s">
        <v>77</v>
      </c>
      <c r="F2009" s="70" t="str">
        <f>B2038&amp;"_"&amp;LEFT(E2009,4)&amp;"_"&amp;H2009&amp;"_"&amp;D2009</f>
        <v>250129S12_Mx_d15N_1_Ile</v>
      </c>
      <c r="G2009" s="125" t="s">
        <v>901</v>
      </c>
      <c r="H2009" s="70">
        <v>1</v>
      </c>
      <c r="I2009" s="125" t="s">
        <v>73</v>
      </c>
      <c r="J2009" s="70" t="s">
        <v>76</v>
      </c>
      <c r="K2009" s="70" t="s">
        <v>736</v>
      </c>
      <c r="R2009" t="s">
        <v>849</v>
      </c>
      <c r="S2009" t="s">
        <v>71</v>
      </c>
    </row>
    <row r="2010" spans="1:19" x14ac:dyDescent="0.25">
      <c r="A2010" s="70" t="str">
        <f>extraction!$C$46</f>
        <v>250129S12_Mx_Batch_32_Tube_12</v>
      </c>
      <c r="B2010" s="70" t="str">
        <f>extraction!$D$46</f>
        <v>250129S12_Mx</v>
      </c>
      <c r="C2010" t="s">
        <v>740</v>
      </c>
      <c r="D2010" s="70" t="s">
        <v>88</v>
      </c>
      <c r="E2010" s="70" t="s">
        <v>77</v>
      </c>
      <c r="F2010" s="70" t="str">
        <f>B2039&amp;"_"&amp;LEFT(E2010,4)&amp;"_"&amp;H2010&amp;"_"&amp;D2010</f>
        <v>250129S12_Mx_d15N_1_Leu</v>
      </c>
      <c r="G2010" s="125" t="s">
        <v>901</v>
      </c>
      <c r="H2010" s="70">
        <v>1</v>
      </c>
      <c r="I2010" s="125" t="s">
        <v>73</v>
      </c>
      <c r="J2010" s="70" t="s">
        <v>76</v>
      </c>
      <c r="K2010" s="70" t="s">
        <v>736</v>
      </c>
      <c r="R2010" t="s">
        <v>849</v>
      </c>
      <c r="S2010" t="s">
        <v>71</v>
      </c>
    </row>
    <row r="2011" spans="1:19" x14ac:dyDescent="0.25">
      <c r="A2011" s="70" t="str">
        <f>extraction!$C$46</f>
        <v>250129S12_Mx_Batch_32_Tube_12</v>
      </c>
      <c r="B2011" s="70" t="str">
        <f>extraction!$D$46</f>
        <v>250129S12_Mx</v>
      </c>
      <c r="C2011" t="s">
        <v>741</v>
      </c>
      <c r="D2011" s="70" t="s">
        <v>89</v>
      </c>
      <c r="E2011" s="70" t="s">
        <v>77</v>
      </c>
      <c r="F2011" s="70" t="str">
        <f>B2040&amp;"_"&amp;LEFT(E2011,4)&amp;"_"&amp;H2011&amp;"_"&amp;D2011</f>
        <v>250129S12_Mx_d15N_1_Lys</v>
      </c>
      <c r="G2011" s="125" t="s">
        <v>901</v>
      </c>
      <c r="H2011" s="70">
        <v>1</v>
      </c>
      <c r="I2011" s="125" t="s">
        <v>73</v>
      </c>
      <c r="J2011" s="70" t="s">
        <v>76</v>
      </c>
      <c r="K2011" s="70" t="s">
        <v>736</v>
      </c>
      <c r="R2011" t="s">
        <v>849</v>
      </c>
      <c r="S2011" t="s">
        <v>71</v>
      </c>
    </row>
    <row r="2012" spans="1:19" x14ac:dyDescent="0.25">
      <c r="A2012" s="70" t="str">
        <f>extraction!$C$46</f>
        <v>250129S12_Mx_Batch_32_Tube_12</v>
      </c>
      <c r="B2012" s="70" t="str">
        <f>extraction!$D$46</f>
        <v>250129S12_Mx</v>
      </c>
      <c r="C2012" t="s">
        <v>742</v>
      </c>
      <c r="D2012" s="70" t="s">
        <v>852</v>
      </c>
      <c r="E2012" s="70" t="s">
        <v>77</v>
      </c>
      <c r="F2012" s="70" t="str">
        <f>B2041&amp;"_"&amp;LEFT(E2012,4)&amp;"_"&amp;H2012&amp;"_"&amp;D2012</f>
        <v>250129S12_Mx_d15N_1_NLeu</v>
      </c>
      <c r="G2012" s="125" t="s">
        <v>901</v>
      </c>
      <c r="H2012" s="70">
        <v>1</v>
      </c>
      <c r="I2012" s="125" t="s">
        <v>73</v>
      </c>
      <c r="J2012" s="70" t="s">
        <v>76</v>
      </c>
      <c r="K2012" s="70" t="s">
        <v>736</v>
      </c>
      <c r="R2012" t="s">
        <v>849</v>
      </c>
      <c r="S2012" t="s">
        <v>71</v>
      </c>
    </row>
    <row r="2013" spans="1:19" x14ac:dyDescent="0.25">
      <c r="A2013" s="70" t="str">
        <f>extraction!$C$46</f>
        <v>250129S12_Mx_Batch_32_Tube_12</v>
      </c>
      <c r="B2013" s="70" t="str">
        <f>extraction!$D$46</f>
        <v>250129S12_Mx</v>
      </c>
      <c r="C2013" t="s">
        <v>743</v>
      </c>
      <c r="D2013" s="70" t="s">
        <v>90</v>
      </c>
      <c r="E2013" s="70" t="s">
        <v>77</v>
      </c>
      <c r="F2013" s="70" t="str">
        <f>B2042&amp;"_"&amp;LEFT(E2013,4)&amp;"_"&amp;H2013&amp;"_"&amp;D2013</f>
        <v>250129S12_Mx_d15N_1_Phe</v>
      </c>
      <c r="G2013" s="125" t="s">
        <v>901</v>
      </c>
      <c r="H2013" s="70">
        <v>1</v>
      </c>
      <c r="I2013" s="125" t="s">
        <v>73</v>
      </c>
      <c r="J2013" s="70" t="s">
        <v>76</v>
      </c>
      <c r="K2013" s="70" t="s">
        <v>736</v>
      </c>
      <c r="R2013" t="s">
        <v>849</v>
      </c>
      <c r="S2013" t="s">
        <v>71</v>
      </c>
    </row>
    <row r="2014" spans="1:19" x14ac:dyDescent="0.25">
      <c r="A2014" s="70" t="str">
        <f>extraction!$C$46</f>
        <v>250129S12_Mx_Batch_32_Tube_12</v>
      </c>
      <c r="B2014" s="70" t="str">
        <f>extraction!$D$46</f>
        <v>250129S12_Mx</v>
      </c>
      <c r="C2014" t="s">
        <v>744</v>
      </c>
      <c r="D2014" s="70" t="s">
        <v>91</v>
      </c>
      <c r="E2014" s="70" t="s">
        <v>77</v>
      </c>
      <c r="F2014" s="70" t="str">
        <f>B2043&amp;"_"&amp;LEFT(E2014,4)&amp;"_"&amp;H2014&amp;"_"&amp;D2014</f>
        <v>250129S12_Mx_d15N_1_Pro</v>
      </c>
      <c r="G2014" s="125" t="s">
        <v>901</v>
      </c>
      <c r="H2014" s="70">
        <v>1</v>
      </c>
      <c r="I2014" s="125" t="s">
        <v>73</v>
      </c>
      <c r="J2014" s="70" t="s">
        <v>76</v>
      </c>
      <c r="K2014" s="70" t="s">
        <v>736</v>
      </c>
      <c r="R2014" t="s">
        <v>849</v>
      </c>
      <c r="S2014" t="s">
        <v>71</v>
      </c>
    </row>
    <row r="2015" spans="1:19" x14ac:dyDescent="0.25">
      <c r="A2015" s="70" t="str">
        <f>extraction!$C$46</f>
        <v>250129S12_Mx_Batch_32_Tube_12</v>
      </c>
      <c r="B2015" s="70" t="str">
        <f>extraction!$D$46</f>
        <v>250129S12_Mx</v>
      </c>
      <c r="C2015" t="s">
        <v>745</v>
      </c>
      <c r="D2015" s="70" t="s">
        <v>92</v>
      </c>
      <c r="E2015" s="70" t="s">
        <v>77</v>
      </c>
      <c r="F2015" s="70" t="str">
        <f>B2044&amp;"_"&amp;LEFT(E2015,4)&amp;"_"&amp;H2015&amp;"_"&amp;D2015</f>
        <v>250129S12_Mx_d15N_1_Ser</v>
      </c>
      <c r="G2015" s="125" t="s">
        <v>901</v>
      </c>
      <c r="H2015" s="70">
        <v>1</v>
      </c>
      <c r="I2015" s="125" t="s">
        <v>73</v>
      </c>
      <c r="J2015" s="70" t="s">
        <v>76</v>
      </c>
      <c r="K2015" s="70" t="s">
        <v>736</v>
      </c>
      <c r="R2015" t="s">
        <v>849</v>
      </c>
      <c r="S2015" t="s">
        <v>71</v>
      </c>
    </row>
    <row r="2016" spans="1:19" x14ac:dyDescent="0.25">
      <c r="A2016" s="70" t="str">
        <f>extraction!$C$46</f>
        <v>250129S12_Mx_Batch_32_Tube_12</v>
      </c>
      <c r="B2016" s="70" t="str">
        <f>extraction!$D$46</f>
        <v>250129S12_Mx</v>
      </c>
      <c r="C2016" t="s">
        <v>746</v>
      </c>
      <c r="D2016" s="70" t="s">
        <v>93</v>
      </c>
      <c r="E2016" s="70" t="s">
        <v>77</v>
      </c>
      <c r="F2016" s="70" t="str">
        <f>B2045&amp;"_"&amp;LEFT(E2016,4)&amp;"_"&amp;H2016&amp;"_"&amp;D2016</f>
        <v>250129S12_Mx_d15N_1_Thr</v>
      </c>
      <c r="G2016" s="125" t="s">
        <v>901</v>
      </c>
      <c r="H2016" s="70">
        <v>1</v>
      </c>
      <c r="I2016" s="125" t="s">
        <v>73</v>
      </c>
      <c r="J2016" s="70" t="s">
        <v>76</v>
      </c>
      <c r="K2016" s="70" t="s">
        <v>736</v>
      </c>
      <c r="R2016" t="s">
        <v>849</v>
      </c>
      <c r="S2016" t="s">
        <v>71</v>
      </c>
    </row>
    <row r="2017" spans="1:19" x14ac:dyDescent="0.25">
      <c r="A2017" s="70" t="str">
        <f>extraction!$C$46</f>
        <v>250129S12_Mx_Batch_32_Tube_12</v>
      </c>
      <c r="B2017" s="70" t="str">
        <f>extraction!$D$46</f>
        <v>250129S12_Mx</v>
      </c>
      <c r="C2017" t="s">
        <v>747</v>
      </c>
      <c r="D2017" s="70" t="s">
        <v>94</v>
      </c>
      <c r="E2017" s="70" t="s">
        <v>77</v>
      </c>
      <c r="F2017" s="70" t="str">
        <f>B2046&amp;"_"&amp;LEFT(E2017,4)&amp;"_"&amp;H2017&amp;"_"&amp;D2017</f>
        <v>250129S12_Mx_d15N_1_Tyr</v>
      </c>
      <c r="G2017" s="125" t="s">
        <v>901</v>
      </c>
      <c r="H2017" s="70">
        <v>1</v>
      </c>
      <c r="I2017" s="125" t="s">
        <v>73</v>
      </c>
      <c r="J2017" s="70" t="s">
        <v>76</v>
      </c>
      <c r="K2017" s="70" t="s">
        <v>736</v>
      </c>
      <c r="R2017" t="s">
        <v>849</v>
      </c>
      <c r="S2017" t="s">
        <v>71</v>
      </c>
    </row>
    <row r="2018" spans="1:19" x14ac:dyDescent="0.25">
      <c r="A2018" s="70" t="str">
        <f>extraction!$C$46</f>
        <v>250129S12_Mx_Batch_32_Tube_12</v>
      </c>
      <c r="B2018" s="70" t="str">
        <f>extraction!$D$46</f>
        <v>250129S12_Mx</v>
      </c>
      <c r="C2018" t="s">
        <v>774</v>
      </c>
      <c r="D2018" s="70" t="s">
        <v>95</v>
      </c>
      <c r="E2018" s="70" t="s">
        <v>77</v>
      </c>
      <c r="F2018" s="70" t="str">
        <f>B2047&amp;"_"&amp;LEFT(E2018,4)&amp;"_"&amp;H2018&amp;"_"&amp;D2018</f>
        <v>250129S12_Mx_d15N_1_Val</v>
      </c>
      <c r="G2018" s="125" t="s">
        <v>901</v>
      </c>
      <c r="H2018" s="70">
        <v>1</v>
      </c>
      <c r="I2018" s="125" t="s">
        <v>73</v>
      </c>
      <c r="J2018" s="70" t="s">
        <v>76</v>
      </c>
      <c r="K2018" s="70" t="s">
        <v>736</v>
      </c>
      <c r="R2018" t="s">
        <v>849</v>
      </c>
      <c r="S2018" t="s">
        <v>71</v>
      </c>
    </row>
    <row r="2019" spans="1:19" x14ac:dyDescent="0.25">
      <c r="A2019" s="70" t="str">
        <f>extraction!$C$46</f>
        <v>250129S12_Mx_Batch_32_Tube_12</v>
      </c>
      <c r="B2019" s="70" t="str">
        <f>extraction!$D$46</f>
        <v>250129S12_Mx</v>
      </c>
      <c r="C2019" t="s">
        <v>734</v>
      </c>
      <c r="D2019" s="70" t="s">
        <v>84</v>
      </c>
      <c r="E2019" s="70" t="s">
        <v>78</v>
      </c>
      <c r="F2019" s="70" t="str">
        <f>B2048&amp;"_"&amp;LEFT(E2019,4)&amp;"_"&amp;H2019&amp;"_"&amp;D2019</f>
        <v>250129S12_Mx_area_1_Ala</v>
      </c>
      <c r="G2019" s="125" t="s">
        <v>901</v>
      </c>
      <c r="H2019" s="70">
        <v>1</v>
      </c>
      <c r="I2019" s="125" t="s">
        <v>73</v>
      </c>
      <c r="K2019" s="70" t="s">
        <v>736</v>
      </c>
      <c r="R2019" t="s">
        <v>849</v>
      </c>
      <c r="S2019" t="s">
        <v>71</v>
      </c>
    </row>
    <row r="2020" spans="1:19" x14ac:dyDescent="0.25">
      <c r="A2020" s="70" t="str">
        <f>extraction!$C$46</f>
        <v>250129S12_Mx_Batch_32_Tube_12</v>
      </c>
      <c r="B2020" s="70" t="str">
        <f>extraction!$D$46</f>
        <v>250129S12_Mx</v>
      </c>
      <c r="C2020" t="s">
        <v>738</v>
      </c>
      <c r="D2020" s="70" t="s">
        <v>85</v>
      </c>
      <c r="E2020" s="70" t="s">
        <v>78</v>
      </c>
      <c r="F2020" s="70" t="str">
        <f>B2049&amp;"_"&amp;LEFT(E2020,4)&amp;"_"&amp;H2020&amp;"_"&amp;D2020</f>
        <v>250129S12_Mx_area_1_Asp</v>
      </c>
      <c r="G2020" s="125" t="s">
        <v>901</v>
      </c>
      <c r="H2020" s="70">
        <v>1</v>
      </c>
      <c r="I2020" s="125" t="s">
        <v>73</v>
      </c>
      <c r="K2020" s="70" t="s">
        <v>736</v>
      </c>
      <c r="R2020" t="s">
        <v>849</v>
      </c>
      <c r="S2020" t="s">
        <v>71</v>
      </c>
    </row>
    <row r="2021" spans="1:19" x14ac:dyDescent="0.25">
      <c r="A2021" s="70" t="str">
        <f>extraction!$C$46</f>
        <v>250129S12_Mx_Batch_32_Tube_12</v>
      </c>
      <c r="B2021" s="70" t="str">
        <f>extraction!$D$46</f>
        <v>250129S12_Mx</v>
      </c>
      <c r="C2021" t="s">
        <v>851</v>
      </c>
      <c r="D2021" s="70" t="s">
        <v>86</v>
      </c>
      <c r="E2021" s="70" t="s">
        <v>78</v>
      </c>
      <c r="F2021" s="70" t="str">
        <f>B2050&amp;"_"&amp;LEFT(E2021,4)&amp;"_"&amp;H2021&amp;"_"&amp;D2021</f>
        <v>250129S12_Mx_area_1_Glu</v>
      </c>
      <c r="G2021" s="125" t="s">
        <v>901</v>
      </c>
      <c r="H2021" s="70">
        <v>1</v>
      </c>
      <c r="I2021" s="125" t="s">
        <v>73</v>
      </c>
      <c r="K2021" s="70" t="s">
        <v>736</v>
      </c>
      <c r="R2021" t="s">
        <v>849</v>
      </c>
      <c r="S2021" t="s">
        <v>71</v>
      </c>
    </row>
    <row r="2022" spans="1:19" x14ac:dyDescent="0.25">
      <c r="A2022" s="70" t="str">
        <f>extraction!$C$46</f>
        <v>250129S12_Mx_Batch_32_Tube_12</v>
      </c>
      <c r="B2022" s="70" t="str">
        <f>extraction!$D$46</f>
        <v>250129S12_Mx</v>
      </c>
      <c r="C2022" s="127" t="s">
        <v>155</v>
      </c>
      <c r="D2022" s="70" t="s">
        <v>87</v>
      </c>
      <c r="E2022" s="70" t="s">
        <v>78</v>
      </c>
      <c r="F2022" s="70" t="str">
        <f>B2051&amp;"_"&amp;LEFT(E2022,4)&amp;"_"&amp;H2022&amp;"_"&amp;D2022</f>
        <v>250129S12_Mx_area_1_Gly</v>
      </c>
      <c r="G2022" s="125" t="s">
        <v>901</v>
      </c>
      <c r="H2022" s="70">
        <v>1</v>
      </c>
      <c r="I2022" s="125" t="s">
        <v>73</v>
      </c>
      <c r="K2022" s="70" t="s">
        <v>736</v>
      </c>
      <c r="R2022" t="s">
        <v>849</v>
      </c>
      <c r="S2022" t="s">
        <v>71</v>
      </c>
    </row>
    <row r="2023" spans="1:19" x14ac:dyDescent="0.25">
      <c r="A2023" s="70" t="str">
        <f>extraction!$C$46</f>
        <v>250129S12_Mx_Batch_32_Tube_12</v>
      </c>
      <c r="B2023" s="70" t="str">
        <f>extraction!$D$46</f>
        <v>250129S12_Mx</v>
      </c>
      <c r="C2023" t="s">
        <v>739</v>
      </c>
      <c r="D2023" s="70" t="s">
        <v>850</v>
      </c>
      <c r="E2023" s="70" t="s">
        <v>78</v>
      </c>
      <c r="F2023" s="70" t="str">
        <f>B2052&amp;"_"&amp;LEFT(E2023,4)&amp;"_"&amp;H2023&amp;"_"&amp;D2023</f>
        <v>250129S12_Mx_area_1_Ile</v>
      </c>
      <c r="G2023" s="125" t="s">
        <v>901</v>
      </c>
      <c r="H2023" s="70">
        <v>1</v>
      </c>
      <c r="I2023" s="125" t="s">
        <v>73</v>
      </c>
      <c r="K2023" s="70" t="s">
        <v>736</v>
      </c>
      <c r="R2023" t="s">
        <v>849</v>
      </c>
      <c r="S2023" t="s">
        <v>71</v>
      </c>
    </row>
    <row r="2024" spans="1:19" x14ac:dyDescent="0.25">
      <c r="A2024" s="70" t="str">
        <f>extraction!$C$46</f>
        <v>250129S12_Mx_Batch_32_Tube_12</v>
      </c>
      <c r="B2024" s="70" t="str">
        <f>extraction!$D$46</f>
        <v>250129S12_Mx</v>
      </c>
      <c r="C2024" t="s">
        <v>740</v>
      </c>
      <c r="D2024" s="70" t="s">
        <v>88</v>
      </c>
      <c r="E2024" s="70" t="s">
        <v>78</v>
      </c>
      <c r="F2024" s="70" t="str">
        <f>B2053&amp;"_"&amp;LEFT(E2024,4)&amp;"_"&amp;H2024&amp;"_"&amp;D2024</f>
        <v>250129S12_Mx_area_1_Leu</v>
      </c>
      <c r="G2024" s="125" t="s">
        <v>901</v>
      </c>
      <c r="H2024" s="70">
        <v>1</v>
      </c>
      <c r="I2024" s="125" t="s">
        <v>73</v>
      </c>
      <c r="K2024" s="70" t="s">
        <v>736</v>
      </c>
      <c r="R2024" t="s">
        <v>849</v>
      </c>
      <c r="S2024" t="s">
        <v>71</v>
      </c>
    </row>
    <row r="2025" spans="1:19" x14ac:dyDescent="0.25">
      <c r="A2025" s="70" t="str">
        <f>extraction!$C$46</f>
        <v>250129S12_Mx_Batch_32_Tube_12</v>
      </c>
      <c r="B2025" s="70" t="str">
        <f>extraction!$D$46</f>
        <v>250129S12_Mx</v>
      </c>
      <c r="C2025" t="s">
        <v>741</v>
      </c>
      <c r="D2025" s="70" t="s">
        <v>89</v>
      </c>
      <c r="E2025" s="70" t="s">
        <v>78</v>
      </c>
      <c r="F2025" s="70" t="str">
        <f>B2054&amp;"_"&amp;LEFT(E2025,4)&amp;"_"&amp;H2025&amp;"_"&amp;D2025</f>
        <v>250129S12_Mx_area_1_Lys</v>
      </c>
      <c r="G2025" s="125" t="s">
        <v>901</v>
      </c>
      <c r="H2025" s="70">
        <v>1</v>
      </c>
      <c r="I2025" s="125" t="s">
        <v>73</v>
      </c>
      <c r="K2025" s="70" t="s">
        <v>736</v>
      </c>
      <c r="R2025" t="s">
        <v>849</v>
      </c>
      <c r="S2025" t="s">
        <v>71</v>
      </c>
    </row>
    <row r="2026" spans="1:19" x14ac:dyDescent="0.25">
      <c r="A2026" s="70" t="str">
        <f>extraction!$C$46</f>
        <v>250129S12_Mx_Batch_32_Tube_12</v>
      </c>
      <c r="B2026" s="70" t="str">
        <f>extraction!$D$46</f>
        <v>250129S12_Mx</v>
      </c>
      <c r="C2026" t="s">
        <v>742</v>
      </c>
      <c r="D2026" s="70" t="s">
        <v>852</v>
      </c>
      <c r="E2026" s="70" t="s">
        <v>78</v>
      </c>
      <c r="F2026" s="70" t="str">
        <f>B2055&amp;"_"&amp;LEFT(E2026,4)&amp;"_"&amp;H2026&amp;"_"&amp;D2026</f>
        <v>250129S12_Mx_area_1_NLeu</v>
      </c>
      <c r="G2026" s="125" t="s">
        <v>901</v>
      </c>
      <c r="H2026" s="70">
        <v>1</v>
      </c>
      <c r="I2026" s="125" t="s">
        <v>73</v>
      </c>
      <c r="K2026" s="70" t="s">
        <v>736</v>
      </c>
      <c r="R2026" t="s">
        <v>849</v>
      </c>
      <c r="S2026" t="s">
        <v>71</v>
      </c>
    </row>
    <row r="2027" spans="1:19" x14ac:dyDescent="0.25">
      <c r="A2027" s="70" t="str">
        <f>extraction!$C$46</f>
        <v>250129S12_Mx_Batch_32_Tube_12</v>
      </c>
      <c r="B2027" s="70" t="str">
        <f>extraction!$D$46</f>
        <v>250129S12_Mx</v>
      </c>
      <c r="C2027" t="s">
        <v>743</v>
      </c>
      <c r="D2027" s="70" t="s">
        <v>90</v>
      </c>
      <c r="E2027" s="70" t="s">
        <v>78</v>
      </c>
      <c r="F2027" s="70" t="str">
        <f>B2056&amp;"_"&amp;LEFT(E2027,4)&amp;"_"&amp;H2027&amp;"_"&amp;D2027</f>
        <v>250129S12_Mx_area_1_Phe</v>
      </c>
      <c r="G2027" s="125" t="s">
        <v>901</v>
      </c>
      <c r="H2027" s="70">
        <v>1</v>
      </c>
      <c r="I2027" s="125" t="s">
        <v>73</v>
      </c>
      <c r="K2027" s="70" t="s">
        <v>736</v>
      </c>
      <c r="R2027" t="s">
        <v>849</v>
      </c>
      <c r="S2027" t="s">
        <v>71</v>
      </c>
    </row>
    <row r="2028" spans="1:19" x14ac:dyDescent="0.25">
      <c r="A2028" s="70" t="str">
        <f>extraction!$C$46</f>
        <v>250129S12_Mx_Batch_32_Tube_12</v>
      </c>
      <c r="B2028" s="70" t="str">
        <f>extraction!$D$46</f>
        <v>250129S12_Mx</v>
      </c>
      <c r="C2028" t="s">
        <v>744</v>
      </c>
      <c r="D2028" s="70" t="s">
        <v>91</v>
      </c>
      <c r="E2028" s="70" t="s">
        <v>78</v>
      </c>
      <c r="F2028" s="70" t="str">
        <f>B2057&amp;"_"&amp;LEFT(E2028,4)&amp;"_"&amp;H2028&amp;"_"&amp;D2028</f>
        <v>250129S12_Mx_area_1_Pro</v>
      </c>
      <c r="G2028" s="125" t="s">
        <v>901</v>
      </c>
      <c r="H2028" s="70">
        <v>1</v>
      </c>
      <c r="I2028" s="125" t="s">
        <v>73</v>
      </c>
      <c r="K2028" s="70" t="s">
        <v>736</v>
      </c>
      <c r="R2028" t="s">
        <v>849</v>
      </c>
      <c r="S2028" t="s">
        <v>71</v>
      </c>
    </row>
    <row r="2029" spans="1:19" x14ac:dyDescent="0.25">
      <c r="A2029" s="70" t="str">
        <f>extraction!$C$46</f>
        <v>250129S12_Mx_Batch_32_Tube_12</v>
      </c>
      <c r="B2029" s="70" t="str">
        <f>extraction!$D$46</f>
        <v>250129S12_Mx</v>
      </c>
      <c r="C2029" t="s">
        <v>745</v>
      </c>
      <c r="D2029" s="70" t="s">
        <v>92</v>
      </c>
      <c r="E2029" s="70" t="s">
        <v>78</v>
      </c>
      <c r="F2029" s="70" t="str">
        <f>B2058&amp;"_"&amp;LEFT(E2029,4)&amp;"_"&amp;H2029&amp;"_"&amp;D2029</f>
        <v>250129S12_Mx_area_1_Ser</v>
      </c>
      <c r="G2029" s="125" t="s">
        <v>901</v>
      </c>
      <c r="H2029" s="70">
        <v>1</v>
      </c>
      <c r="I2029" s="125" t="s">
        <v>73</v>
      </c>
      <c r="K2029" s="70" t="s">
        <v>736</v>
      </c>
      <c r="R2029" t="s">
        <v>849</v>
      </c>
      <c r="S2029" t="s">
        <v>71</v>
      </c>
    </row>
    <row r="2030" spans="1:19" x14ac:dyDescent="0.25">
      <c r="A2030" s="70" t="str">
        <f>extraction!$C$46</f>
        <v>250129S12_Mx_Batch_32_Tube_12</v>
      </c>
      <c r="B2030" s="70" t="str">
        <f>extraction!$D$46</f>
        <v>250129S12_Mx</v>
      </c>
      <c r="C2030" t="s">
        <v>746</v>
      </c>
      <c r="D2030" s="70" t="s">
        <v>93</v>
      </c>
      <c r="E2030" s="70" t="s">
        <v>78</v>
      </c>
      <c r="F2030" s="70" t="str">
        <f>B2059&amp;"_"&amp;LEFT(E2030,4)&amp;"_"&amp;H2030&amp;"_"&amp;D2030</f>
        <v>250129S12_Mx_area_1_Thr</v>
      </c>
      <c r="G2030" s="125" t="s">
        <v>901</v>
      </c>
      <c r="H2030" s="70">
        <v>1</v>
      </c>
      <c r="I2030" s="125" t="s">
        <v>73</v>
      </c>
      <c r="K2030" s="70" t="s">
        <v>736</v>
      </c>
      <c r="R2030" t="s">
        <v>849</v>
      </c>
      <c r="S2030" t="s">
        <v>71</v>
      </c>
    </row>
    <row r="2031" spans="1:19" x14ac:dyDescent="0.25">
      <c r="A2031" s="70" t="str">
        <f>extraction!$C$46</f>
        <v>250129S12_Mx_Batch_32_Tube_12</v>
      </c>
      <c r="B2031" s="70" t="str">
        <f>extraction!$D$46</f>
        <v>250129S12_Mx</v>
      </c>
      <c r="C2031" t="s">
        <v>747</v>
      </c>
      <c r="D2031" s="70" t="s">
        <v>94</v>
      </c>
      <c r="E2031" s="70" t="s">
        <v>78</v>
      </c>
      <c r="F2031" s="70" t="str">
        <f>B2060&amp;"_"&amp;LEFT(E2031,4)&amp;"_"&amp;H2031&amp;"_"&amp;D2031</f>
        <v>250129S12_Mx_area_1_Tyr</v>
      </c>
      <c r="G2031" s="125" t="s">
        <v>901</v>
      </c>
      <c r="H2031" s="70">
        <v>1</v>
      </c>
      <c r="I2031" s="125" t="s">
        <v>73</v>
      </c>
      <c r="K2031" s="70" t="s">
        <v>736</v>
      </c>
      <c r="R2031" t="s">
        <v>849</v>
      </c>
      <c r="S2031" t="s">
        <v>71</v>
      </c>
    </row>
    <row r="2032" spans="1:19" x14ac:dyDescent="0.25">
      <c r="A2032" s="70" t="str">
        <f>extraction!$C$46</f>
        <v>250129S12_Mx_Batch_32_Tube_12</v>
      </c>
      <c r="B2032" s="70" t="str">
        <f>extraction!$D$46</f>
        <v>250129S12_Mx</v>
      </c>
      <c r="C2032" t="s">
        <v>774</v>
      </c>
      <c r="D2032" s="70" t="s">
        <v>95</v>
      </c>
      <c r="E2032" s="70" t="s">
        <v>78</v>
      </c>
      <c r="F2032" s="70" t="str">
        <f>B2061&amp;"_"&amp;LEFT(E2032,4)&amp;"_"&amp;H2032&amp;"_"&amp;D2032</f>
        <v>250129S12_Mx_area_1_Val</v>
      </c>
      <c r="G2032" s="125" t="s">
        <v>901</v>
      </c>
      <c r="H2032" s="70">
        <v>1</v>
      </c>
      <c r="I2032" s="125" t="s">
        <v>73</v>
      </c>
      <c r="K2032" s="70" t="s">
        <v>736</v>
      </c>
      <c r="R2032" t="s">
        <v>849</v>
      </c>
      <c r="S2032" t="s">
        <v>71</v>
      </c>
    </row>
    <row r="2034" spans="1:19" x14ac:dyDescent="0.25">
      <c r="A2034" s="70" t="str">
        <f>extraction!$C$46</f>
        <v>250129S12_Mx_Batch_32_Tube_12</v>
      </c>
      <c r="B2034" s="70" t="str">
        <f>extraction!$D$46</f>
        <v>250129S12_Mx</v>
      </c>
      <c r="C2034" t="s">
        <v>734</v>
      </c>
      <c r="D2034" s="70" t="s">
        <v>84</v>
      </c>
      <c r="E2034" s="70" t="s">
        <v>77</v>
      </c>
      <c r="F2034" s="70" t="str">
        <f t="shared" ref="F2033:F2061" si="53">B2063&amp;"_"&amp;LEFT(E2034,4)&amp;"_"&amp;H2034&amp;"_"&amp;D2034</f>
        <v>250129S12_Mx_d15N_2_Ala</v>
      </c>
      <c r="G2034" s="125" t="s">
        <v>897</v>
      </c>
      <c r="H2034" s="70">
        <v>2</v>
      </c>
      <c r="I2034" s="122">
        <v>20.537588329999998</v>
      </c>
      <c r="J2034" s="70" t="s">
        <v>76</v>
      </c>
      <c r="K2034" s="70" t="s">
        <v>736</v>
      </c>
      <c r="R2034" t="s">
        <v>849</v>
      </c>
      <c r="S2034" t="s">
        <v>71</v>
      </c>
    </row>
    <row r="2035" spans="1:19" x14ac:dyDescent="0.25">
      <c r="A2035" s="70" t="str">
        <f>extraction!$C$46</f>
        <v>250129S12_Mx_Batch_32_Tube_12</v>
      </c>
      <c r="B2035" s="70" t="str">
        <f>extraction!$D$46</f>
        <v>250129S12_Mx</v>
      </c>
      <c r="C2035" t="s">
        <v>738</v>
      </c>
      <c r="D2035" s="70" t="s">
        <v>85</v>
      </c>
      <c r="E2035" s="70" t="s">
        <v>77</v>
      </c>
      <c r="F2035" s="70" t="str">
        <f t="shared" si="53"/>
        <v>250129S12_Mx_d15N_2_Asp</v>
      </c>
      <c r="G2035" s="125" t="s">
        <v>897</v>
      </c>
      <c r="H2035" s="70">
        <v>2</v>
      </c>
      <c r="I2035" s="122">
        <v>17.014957769999999</v>
      </c>
      <c r="J2035" s="70" t="s">
        <v>76</v>
      </c>
      <c r="K2035" s="70" t="s">
        <v>736</v>
      </c>
      <c r="R2035" t="s">
        <v>849</v>
      </c>
      <c r="S2035" t="s">
        <v>71</v>
      </c>
    </row>
    <row r="2036" spans="1:19" x14ac:dyDescent="0.25">
      <c r="A2036" s="70" t="str">
        <f>extraction!$C$46</f>
        <v>250129S12_Mx_Batch_32_Tube_12</v>
      </c>
      <c r="B2036" s="70" t="str">
        <f>extraction!$D$46</f>
        <v>250129S12_Mx</v>
      </c>
      <c r="C2036" t="s">
        <v>851</v>
      </c>
      <c r="D2036" s="70" t="s">
        <v>86</v>
      </c>
      <c r="E2036" s="70" t="s">
        <v>77</v>
      </c>
      <c r="F2036" s="70" t="str">
        <f t="shared" si="53"/>
        <v>250129S12_Mx_d15N_2_Glu</v>
      </c>
      <c r="G2036" s="125" t="s">
        <v>897</v>
      </c>
      <c r="H2036" s="70">
        <v>2</v>
      </c>
      <c r="I2036" s="122">
        <v>18.772203000000001</v>
      </c>
      <c r="J2036" s="70" t="s">
        <v>76</v>
      </c>
      <c r="K2036" s="70" t="s">
        <v>736</v>
      </c>
      <c r="R2036" t="s">
        <v>849</v>
      </c>
      <c r="S2036" t="s">
        <v>71</v>
      </c>
    </row>
    <row r="2037" spans="1:19" x14ac:dyDescent="0.25">
      <c r="A2037" s="70" t="str">
        <f>extraction!$C$46</f>
        <v>250129S12_Mx_Batch_32_Tube_12</v>
      </c>
      <c r="B2037" s="70" t="str">
        <f>extraction!$D$46</f>
        <v>250129S12_Mx</v>
      </c>
      <c r="C2037" s="127" t="s">
        <v>155</v>
      </c>
      <c r="D2037" s="70" t="s">
        <v>87</v>
      </c>
      <c r="E2037" s="70" t="s">
        <v>77</v>
      </c>
      <c r="F2037" s="70" t="str">
        <f t="shared" si="53"/>
        <v>250129S12_Mx_d15N_2_Gly</v>
      </c>
      <c r="G2037" s="125" t="s">
        <v>897</v>
      </c>
      <c r="H2037" s="70">
        <v>2</v>
      </c>
      <c r="I2037" s="122">
        <v>11.75644977</v>
      </c>
      <c r="J2037" s="70" t="s">
        <v>76</v>
      </c>
      <c r="K2037" s="70" t="s">
        <v>736</v>
      </c>
      <c r="R2037" t="s">
        <v>849</v>
      </c>
      <c r="S2037" t="s">
        <v>71</v>
      </c>
    </row>
    <row r="2038" spans="1:19" x14ac:dyDescent="0.25">
      <c r="A2038" s="70" t="str">
        <f>extraction!$C$46</f>
        <v>250129S12_Mx_Batch_32_Tube_12</v>
      </c>
      <c r="B2038" s="70" t="str">
        <f>extraction!$D$46</f>
        <v>250129S12_Mx</v>
      </c>
      <c r="C2038" t="s">
        <v>739</v>
      </c>
      <c r="D2038" s="70" t="s">
        <v>850</v>
      </c>
      <c r="E2038" s="70" t="s">
        <v>77</v>
      </c>
      <c r="F2038" s="70" t="str">
        <f t="shared" si="53"/>
        <v>250129S12_Mx_d15N_2_Ile</v>
      </c>
      <c r="G2038" s="125" t="s">
        <v>897</v>
      </c>
      <c r="H2038" s="70">
        <v>2</v>
      </c>
      <c r="I2038" s="122">
        <v>15.03792971</v>
      </c>
      <c r="J2038" s="70" t="s">
        <v>76</v>
      </c>
      <c r="K2038" s="70" t="s">
        <v>736</v>
      </c>
      <c r="R2038" t="s">
        <v>849</v>
      </c>
      <c r="S2038" t="s">
        <v>71</v>
      </c>
    </row>
    <row r="2039" spans="1:19" x14ac:dyDescent="0.25">
      <c r="A2039" s="70" t="str">
        <f>extraction!$C$46</f>
        <v>250129S12_Mx_Batch_32_Tube_12</v>
      </c>
      <c r="B2039" s="70" t="str">
        <f>extraction!$D$46</f>
        <v>250129S12_Mx</v>
      </c>
      <c r="C2039" t="s">
        <v>740</v>
      </c>
      <c r="D2039" s="70" t="s">
        <v>88</v>
      </c>
      <c r="E2039" s="70" t="s">
        <v>77</v>
      </c>
      <c r="F2039" s="70" t="str">
        <f t="shared" si="53"/>
        <v>250129S12_Mx_d15N_2_Leu</v>
      </c>
      <c r="G2039" s="125" t="s">
        <v>897</v>
      </c>
      <c r="H2039" s="70">
        <v>2</v>
      </c>
      <c r="I2039" s="122">
        <v>15.56601904</v>
      </c>
      <c r="J2039" s="70" t="s">
        <v>76</v>
      </c>
      <c r="K2039" s="70" t="s">
        <v>736</v>
      </c>
      <c r="R2039" t="s">
        <v>849</v>
      </c>
      <c r="S2039" t="s">
        <v>71</v>
      </c>
    </row>
    <row r="2040" spans="1:19" x14ac:dyDescent="0.25">
      <c r="A2040" s="70" t="str">
        <f>extraction!$C$46</f>
        <v>250129S12_Mx_Batch_32_Tube_12</v>
      </c>
      <c r="B2040" s="70" t="str">
        <f>extraction!$D$46</f>
        <v>250129S12_Mx</v>
      </c>
      <c r="C2040" t="s">
        <v>741</v>
      </c>
      <c r="D2040" s="70" t="s">
        <v>89</v>
      </c>
      <c r="E2040" s="70" t="s">
        <v>77</v>
      </c>
      <c r="F2040" s="70" t="str">
        <f t="shared" si="53"/>
        <v>250129S12_Mx_d15N_2_Lys</v>
      </c>
      <c r="G2040" s="125" t="s">
        <v>897</v>
      </c>
      <c r="H2040" s="70">
        <v>2</v>
      </c>
      <c r="I2040" s="122">
        <v>7.3801256759999996</v>
      </c>
      <c r="J2040" s="70" t="s">
        <v>76</v>
      </c>
      <c r="K2040" s="70" t="s">
        <v>736</v>
      </c>
      <c r="R2040" t="s">
        <v>849</v>
      </c>
      <c r="S2040" t="s">
        <v>71</v>
      </c>
    </row>
    <row r="2041" spans="1:19" x14ac:dyDescent="0.25">
      <c r="A2041" s="70" t="str">
        <f>extraction!$C$46</f>
        <v>250129S12_Mx_Batch_32_Tube_12</v>
      </c>
      <c r="B2041" s="70" t="str">
        <f>extraction!$D$46</f>
        <v>250129S12_Mx</v>
      </c>
      <c r="C2041" t="s">
        <v>742</v>
      </c>
      <c r="D2041" s="70" t="s">
        <v>852</v>
      </c>
      <c r="E2041" s="70" t="s">
        <v>77</v>
      </c>
      <c r="F2041" s="70" t="str">
        <f t="shared" si="53"/>
        <v>250129S12_Mx_d15N_2_NLeu</v>
      </c>
      <c r="G2041" s="125" t="s">
        <v>897</v>
      </c>
      <c r="H2041" s="70">
        <v>2</v>
      </c>
      <c r="I2041" s="122">
        <v>-2.9476328829999998</v>
      </c>
      <c r="J2041" s="70" t="s">
        <v>76</v>
      </c>
      <c r="K2041" s="70" t="s">
        <v>736</v>
      </c>
      <c r="R2041" t="s">
        <v>849</v>
      </c>
      <c r="S2041" t="s">
        <v>71</v>
      </c>
    </row>
    <row r="2042" spans="1:19" x14ac:dyDescent="0.25">
      <c r="A2042" s="70" t="str">
        <f>extraction!$C$46</f>
        <v>250129S12_Mx_Batch_32_Tube_12</v>
      </c>
      <c r="B2042" s="70" t="str">
        <f>extraction!$D$46</f>
        <v>250129S12_Mx</v>
      </c>
      <c r="C2042" t="s">
        <v>743</v>
      </c>
      <c r="D2042" s="70" t="s">
        <v>90</v>
      </c>
      <c r="E2042" s="70" t="s">
        <v>77</v>
      </c>
      <c r="F2042" s="70" t="str">
        <f t="shared" si="53"/>
        <v>250129S12_Mx_d15N_2_Phe</v>
      </c>
      <c r="G2042" s="125" t="s">
        <v>897</v>
      </c>
      <c r="H2042" s="70">
        <v>2</v>
      </c>
      <c r="I2042" s="122">
        <v>5.8853988460000002</v>
      </c>
      <c r="J2042" s="70" t="s">
        <v>76</v>
      </c>
      <c r="K2042" s="70" t="s">
        <v>736</v>
      </c>
      <c r="R2042" t="s">
        <v>849</v>
      </c>
      <c r="S2042" t="s">
        <v>71</v>
      </c>
    </row>
    <row r="2043" spans="1:19" x14ac:dyDescent="0.25">
      <c r="A2043" s="70" t="str">
        <f>extraction!$C$46</f>
        <v>250129S12_Mx_Batch_32_Tube_12</v>
      </c>
      <c r="B2043" s="70" t="str">
        <f>extraction!$D$46</f>
        <v>250129S12_Mx</v>
      </c>
      <c r="C2043" t="s">
        <v>744</v>
      </c>
      <c r="D2043" s="70" t="s">
        <v>91</v>
      </c>
      <c r="E2043" s="70" t="s">
        <v>77</v>
      </c>
      <c r="F2043" s="70" t="str">
        <f t="shared" si="53"/>
        <v>250129S12_Mx_d15N_2_Pro</v>
      </c>
      <c r="G2043" s="125" t="s">
        <v>897</v>
      </c>
      <c r="H2043" s="70">
        <v>2</v>
      </c>
      <c r="I2043" s="122">
        <v>17.721111910000001</v>
      </c>
      <c r="J2043" s="70" t="s">
        <v>76</v>
      </c>
      <c r="K2043" s="70" t="s">
        <v>736</v>
      </c>
      <c r="R2043" t="s">
        <v>849</v>
      </c>
      <c r="S2043" t="s">
        <v>71</v>
      </c>
    </row>
    <row r="2044" spans="1:19" x14ac:dyDescent="0.25">
      <c r="A2044" s="70" t="str">
        <f>extraction!$C$46</f>
        <v>250129S12_Mx_Batch_32_Tube_12</v>
      </c>
      <c r="B2044" s="70" t="str">
        <f>extraction!$D$46</f>
        <v>250129S12_Mx</v>
      </c>
      <c r="C2044" t="s">
        <v>745</v>
      </c>
      <c r="D2044" s="70" t="s">
        <v>92</v>
      </c>
      <c r="E2044" s="70" t="s">
        <v>77</v>
      </c>
      <c r="F2044" s="70" t="str">
        <f t="shared" si="53"/>
        <v>250129S12_Mx_d15N_2_Ser</v>
      </c>
      <c r="G2044" s="125" t="s">
        <v>897</v>
      </c>
      <c r="H2044" s="70">
        <v>2</v>
      </c>
      <c r="I2044" s="122">
        <v>10.400104730000001</v>
      </c>
      <c r="J2044" s="70" t="s">
        <v>76</v>
      </c>
      <c r="K2044" s="70" t="s">
        <v>736</v>
      </c>
      <c r="R2044" t="s">
        <v>849</v>
      </c>
      <c r="S2044" t="s">
        <v>71</v>
      </c>
    </row>
    <row r="2045" spans="1:19" x14ac:dyDescent="0.25">
      <c r="A2045" s="70" t="str">
        <f>extraction!$C$46</f>
        <v>250129S12_Mx_Batch_32_Tube_12</v>
      </c>
      <c r="B2045" s="70" t="str">
        <f>extraction!$D$46</f>
        <v>250129S12_Mx</v>
      </c>
      <c r="C2045" t="s">
        <v>746</v>
      </c>
      <c r="D2045" s="70" t="s">
        <v>93</v>
      </c>
      <c r="E2045" s="70" t="s">
        <v>77</v>
      </c>
      <c r="F2045" s="70" t="str">
        <f t="shared" si="53"/>
        <v>250129S12_Mx_d15N_2_Thr</v>
      </c>
      <c r="G2045" s="125" t="s">
        <v>897</v>
      </c>
      <c r="H2045" s="70">
        <v>2</v>
      </c>
      <c r="I2045" s="122">
        <v>-1.935207291</v>
      </c>
      <c r="J2045" s="70" t="s">
        <v>76</v>
      </c>
      <c r="K2045" s="70" t="s">
        <v>736</v>
      </c>
      <c r="R2045" t="s">
        <v>849</v>
      </c>
      <c r="S2045" t="s">
        <v>71</v>
      </c>
    </row>
    <row r="2046" spans="1:19" x14ac:dyDescent="0.25">
      <c r="A2046" s="70" t="str">
        <f>extraction!$C$46</f>
        <v>250129S12_Mx_Batch_32_Tube_12</v>
      </c>
      <c r="B2046" s="70" t="str">
        <f>extraction!$D$46</f>
        <v>250129S12_Mx</v>
      </c>
      <c r="C2046" t="s">
        <v>747</v>
      </c>
      <c r="D2046" s="70" t="s">
        <v>94</v>
      </c>
      <c r="E2046" s="70" t="s">
        <v>77</v>
      </c>
      <c r="F2046" s="70" t="str">
        <f t="shared" si="53"/>
        <v>250129S12_Mx_d15N_2_Tyr</v>
      </c>
      <c r="G2046" s="125" t="s">
        <v>897</v>
      </c>
      <c r="H2046" s="70">
        <v>2</v>
      </c>
      <c r="I2046" s="122">
        <v>9.982924336</v>
      </c>
      <c r="J2046" s="70" t="s">
        <v>76</v>
      </c>
      <c r="K2046" s="70" t="s">
        <v>736</v>
      </c>
      <c r="R2046" t="s">
        <v>849</v>
      </c>
      <c r="S2046" t="s">
        <v>71</v>
      </c>
    </row>
    <row r="2047" spans="1:19" x14ac:dyDescent="0.25">
      <c r="A2047" s="70" t="str">
        <f>extraction!$C$46</f>
        <v>250129S12_Mx_Batch_32_Tube_12</v>
      </c>
      <c r="B2047" s="70" t="str">
        <f>extraction!$D$46</f>
        <v>250129S12_Mx</v>
      </c>
      <c r="C2047" t="s">
        <v>774</v>
      </c>
      <c r="D2047" s="70" t="s">
        <v>95</v>
      </c>
      <c r="E2047" s="70" t="s">
        <v>77</v>
      </c>
      <c r="F2047" s="70" t="str">
        <f t="shared" si="53"/>
        <v>250129S12_Mx_d15N_2_Val</v>
      </c>
      <c r="G2047" s="125" t="s">
        <v>897</v>
      </c>
      <c r="H2047" s="70">
        <v>2</v>
      </c>
      <c r="I2047" s="122"/>
      <c r="J2047" s="70" t="s">
        <v>76</v>
      </c>
      <c r="K2047" s="70" t="s">
        <v>736</v>
      </c>
      <c r="R2047" t="s">
        <v>849</v>
      </c>
      <c r="S2047" t="s">
        <v>71</v>
      </c>
    </row>
    <row r="2048" spans="1:19" x14ac:dyDescent="0.25">
      <c r="A2048" s="70" t="str">
        <f>extraction!$C$46</f>
        <v>250129S12_Mx_Batch_32_Tube_12</v>
      </c>
      <c r="B2048" s="70" t="str">
        <f>extraction!$D$46</f>
        <v>250129S12_Mx</v>
      </c>
      <c r="C2048" t="s">
        <v>734</v>
      </c>
      <c r="D2048" s="70" t="s">
        <v>84</v>
      </c>
      <c r="E2048" s="70" t="s">
        <v>78</v>
      </c>
      <c r="F2048" s="70" t="str">
        <f t="shared" si="53"/>
        <v>250129S12_Mx_area_2_Ala</v>
      </c>
      <c r="G2048" s="125" t="s">
        <v>897</v>
      </c>
      <c r="H2048" s="70">
        <v>2</v>
      </c>
      <c r="I2048" s="122">
        <v>5.4580000000000002</v>
      </c>
      <c r="K2048" s="70" t="s">
        <v>736</v>
      </c>
      <c r="R2048" t="s">
        <v>849</v>
      </c>
      <c r="S2048" t="s">
        <v>71</v>
      </c>
    </row>
    <row r="2049" spans="1:19" x14ac:dyDescent="0.25">
      <c r="A2049" s="70" t="str">
        <f>extraction!$C$46</f>
        <v>250129S12_Mx_Batch_32_Tube_12</v>
      </c>
      <c r="B2049" s="70" t="str">
        <f>extraction!$D$46</f>
        <v>250129S12_Mx</v>
      </c>
      <c r="C2049" t="s">
        <v>738</v>
      </c>
      <c r="D2049" s="70" t="s">
        <v>85</v>
      </c>
      <c r="E2049" s="70" t="s">
        <v>78</v>
      </c>
      <c r="F2049" s="70" t="str">
        <f t="shared" si="53"/>
        <v>250129S12_Mx_area_2_Asp</v>
      </c>
      <c r="G2049" s="125" t="s">
        <v>897</v>
      </c>
      <c r="H2049" s="70">
        <v>2</v>
      </c>
      <c r="I2049" s="122">
        <v>8.7929999999999993</v>
      </c>
      <c r="K2049" s="70" t="s">
        <v>736</v>
      </c>
      <c r="R2049" t="s">
        <v>849</v>
      </c>
      <c r="S2049" t="s">
        <v>71</v>
      </c>
    </row>
    <row r="2050" spans="1:19" x14ac:dyDescent="0.25">
      <c r="A2050" s="70" t="str">
        <f>extraction!$C$46</f>
        <v>250129S12_Mx_Batch_32_Tube_12</v>
      </c>
      <c r="B2050" s="70" t="str">
        <f>extraction!$D$46</f>
        <v>250129S12_Mx</v>
      </c>
      <c r="C2050" t="s">
        <v>851</v>
      </c>
      <c r="D2050" s="70" t="s">
        <v>86</v>
      </c>
      <c r="E2050" s="70" t="s">
        <v>78</v>
      </c>
      <c r="F2050" s="70" t="str">
        <f t="shared" si="53"/>
        <v>250129S12_Mx_area_2_Glu</v>
      </c>
      <c r="G2050" s="125" t="s">
        <v>897</v>
      </c>
      <c r="H2050" s="70">
        <v>2</v>
      </c>
      <c r="I2050" s="122">
        <v>9.8659999999999997</v>
      </c>
      <c r="K2050" s="70" t="s">
        <v>736</v>
      </c>
      <c r="R2050" t="s">
        <v>849</v>
      </c>
      <c r="S2050" t="s">
        <v>71</v>
      </c>
    </row>
    <row r="2051" spans="1:19" x14ac:dyDescent="0.25">
      <c r="A2051" s="70" t="str">
        <f>extraction!$C$46</f>
        <v>250129S12_Mx_Batch_32_Tube_12</v>
      </c>
      <c r="B2051" s="70" t="str">
        <f>extraction!$D$46</f>
        <v>250129S12_Mx</v>
      </c>
      <c r="C2051" s="127" t="s">
        <v>155</v>
      </c>
      <c r="D2051" s="70" t="s">
        <v>87</v>
      </c>
      <c r="E2051" s="70" t="s">
        <v>78</v>
      </c>
      <c r="F2051" s="70" t="str">
        <f t="shared" si="53"/>
        <v>250129S12_Mx_area_2_Gly</v>
      </c>
      <c r="G2051" s="125" t="s">
        <v>897</v>
      </c>
      <c r="H2051" s="70">
        <v>2</v>
      </c>
      <c r="I2051" s="122">
        <v>8.1140000000000008</v>
      </c>
      <c r="K2051" s="70" t="s">
        <v>736</v>
      </c>
      <c r="R2051" t="s">
        <v>849</v>
      </c>
      <c r="S2051" t="s">
        <v>71</v>
      </c>
    </row>
    <row r="2052" spans="1:19" x14ac:dyDescent="0.25">
      <c r="A2052" s="70" t="str">
        <f>extraction!$C$46</f>
        <v>250129S12_Mx_Batch_32_Tube_12</v>
      </c>
      <c r="B2052" s="70" t="str">
        <f>extraction!$D$46</f>
        <v>250129S12_Mx</v>
      </c>
      <c r="C2052" t="s">
        <v>739</v>
      </c>
      <c r="D2052" s="70" t="s">
        <v>850</v>
      </c>
      <c r="E2052" s="70" t="s">
        <v>78</v>
      </c>
      <c r="F2052" s="70" t="str">
        <f t="shared" si="53"/>
        <v>250129S12_Mx_area_2_Ile</v>
      </c>
      <c r="G2052" s="125" t="s">
        <v>897</v>
      </c>
      <c r="H2052" s="70">
        <v>2</v>
      </c>
      <c r="I2052" s="122">
        <v>1.966</v>
      </c>
      <c r="K2052" s="70" t="s">
        <v>736</v>
      </c>
      <c r="R2052" t="s">
        <v>849</v>
      </c>
      <c r="S2052" t="s">
        <v>71</v>
      </c>
    </row>
    <row r="2053" spans="1:19" x14ac:dyDescent="0.25">
      <c r="A2053" s="70" t="str">
        <f>extraction!$C$46</f>
        <v>250129S12_Mx_Batch_32_Tube_12</v>
      </c>
      <c r="B2053" s="70" t="str">
        <f>extraction!$D$46</f>
        <v>250129S12_Mx</v>
      </c>
      <c r="C2053" t="s">
        <v>740</v>
      </c>
      <c r="D2053" s="70" t="s">
        <v>88</v>
      </c>
      <c r="E2053" s="70" t="s">
        <v>78</v>
      </c>
      <c r="F2053" s="70" t="str">
        <f t="shared" si="53"/>
        <v>250129S12_Mx_area_2_Leu</v>
      </c>
      <c r="G2053" s="125" t="s">
        <v>897</v>
      </c>
      <c r="H2053" s="70">
        <v>2</v>
      </c>
      <c r="I2053" s="122">
        <v>5.0670000000000002</v>
      </c>
      <c r="K2053" s="70" t="s">
        <v>736</v>
      </c>
      <c r="R2053" t="s">
        <v>849</v>
      </c>
      <c r="S2053" t="s">
        <v>71</v>
      </c>
    </row>
    <row r="2054" spans="1:19" x14ac:dyDescent="0.25">
      <c r="A2054" s="70" t="str">
        <f>extraction!$C$46</f>
        <v>250129S12_Mx_Batch_32_Tube_12</v>
      </c>
      <c r="B2054" s="70" t="str">
        <f>extraction!$D$46</f>
        <v>250129S12_Mx</v>
      </c>
      <c r="C2054" t="s">
        <v>741</v>
      </c>
      <c r="D2054" s="70" t="s">
        <v>89</v>
      </c>
      <c r="E2054" s="70" t="s">
        <v>78</v>
      </c>
      <c r="F2054" s="70" t="str">
        <f t="shared" si="53"/>
        <v>250129S12_Mx_area_2_Lys</v>
      </c>
      <c r="G2054" s="125" t="s">
        <v>897</v>
      </c>
      <c r="H2054" s="70">
        <v>2</v>
      </c>
      <c r="I2054" s="122">
        <v>7.5519999999999996</v>
      </c>
      <c r="K2054" s="70" t="s">
        <v>736</v>
      </c>
      <c r="R2054" t="s">
        <v>849</v>
      </c>
      <c r="S2054" t="s">
        <v>71</v>
      </c>
    </row>
    <row r="2055" spans="1:19" x14ac:dyDescent="0.25">
      <c r="A2055" s="70" t="str">
        <f>extraction!$C$46</f>
        <v>250129S12_Mx_Batch_32_Tube_12</v>
      </c>
      <c r="B2055" s="70" t="str">
        <f>extraction!$D$46</f>
        <v>250129S12_Mx</v>
      </c>
      <c r="C2055" t="s">
        <v>742</v>
      </c>
      <c r="D2055" s="70" t="s">
        <v>852</v>
      </c>
      <c r="E2055" s="70" t="s">
        <v>78</v>
      </c>
      <c r="F2055" s="70" t="str">
        <f t="shared" si="53"/>
        <v>250129S12_Mx_area_2_NLeu</v>
      </c>
      <c r="G2055" s="125" t="s">
        <v>897</v>
      </c>
      <c r="H2055" s="70">
        <v>2</v>
      </c>
      <c r="I2055" s="122">
        <v>10.897</v>
      </c>
      <c r="K2055" s="70" t="s">
        <v>736</v>
      </c>
      <c r="R2055" t="s">
        <v>849</v>
      </c>
      <c r="S2055" t="s">
        <v>71</v>
      </c>
    </row>
    <row r="2056" spans="1:19" x14ac:dyDescent="0.25">
      <c r="A2056" s="70" t="str">
        <f>extraction!$C$46</f>
        <v>250129S12_Mx_Batch_32_Tube_12</v>
      </c>
      <c r="B2056" s="70" t="str">
        <f>extraction!$D$46</f>
        <v>250129S12_Mx</v>
      </c>
      <c r="C2056" t="s">
        <v>743</v>
      </c>
      <c r="D2056" s="70" t="s">
        <v>90</v>
      </c>
      <c r="E2056" s="70" t="s">
        <v>78</v>
      </c>
      <c r="F2056" s="70" t="str">
        <f t="shared" si="53"/>
        <v>250129S12_Mx_area_2_Phe</v>
      </c>
      <c r="G2056" s="125" t="s">
        <v>897</v>
      </c>
      <c r="H2056" s="70">
        <v>2</v>
      </c>
      <c r="I2056" s="122">
        <v>5.258</v>
      </c>
      <c r="K2056" s="70" t="s">
        <v>736</v>
      </c>
      <c r="R2056" t="s">
        <v>849</v>
      </c>
      <c r="S2056" t="s">
        <v>71</v>
      </c>
    </row>
    <row r="2057" spans="1:19" x14ac:dyDescent="0.25">
      <c r="A2057" s="70" t="str">
        <f>extraction!$C$46</f>
        <v>250129S12_Mx_Batch_32_Tube_12</v>
      </c>
      <c r="B2057" s="70" t="str">
        <f>extraction!$D$46</f>
        <v>250129S12_Mx</v>
      </c>
      <c r="C2057" t="s">
        <v>744</v>
      </c>
      <c r="D2057" s="70" t="s">
        <v>91</v>
      </c>
      <c r="E2057" s="70" t="s">
        <v>78</v>
      </c>
      <c r="F2057" s="70" t="str">
        <f t="shared" si="53"/>
        <v>250129S12_Mx_area_2_Pro</v>
      </c>
      <c r="G2057" s="125" t="s">
        <v>897</v>
      </c>
      <c r="H2057" s="70">
        <v>2</v>
      </c>
      <c r="I2057" s="122">
        <v>4.8819999999999997</v>
      </c>
      <c r="K2057" s="70" t="s">
        <v>736</v>
      </c>
      <c r="R2057" t="s">
        <v>849</v>
      </c>
      <c r="S2057" t="s">
        <v>71</v>
      </c>
    </row>
    <row r="2058" spans="1:19" x14ac:dyDescent="0.25">
      <c r="A2058" s="70" t="str">
        <f>extraction!$C$46</f>
        <v>250129S12_Mx_Batch_32_Tube_12</v>
      </c>
      <c r="B2058" s="70" t="str">
        <f>extraction!$D$46</f>
        <v>250129S12_Mx</v>
      </c>
      <c r="C2058" t="s">
        <v>745</v>
      </c>
      <c r="D2058" s="70" t="s">
        <v>92</v>
      </c>
      <c r="E2058" s="70" t="s">
        <v>78</v>
      </c>
      <c r="F2058" s="70" t="str">
        <f t="shared" si="53"/>
        <v>250129S12_Mx_area_2_Ser</v>
      </c>
      <c r="G2058" s="125" t="s">
        <v>897</v>
      </c>
      <c r="H2058" s="70">
        <v>2</v>
      </c>
      <c r="I2058" s="122">
        <v>4.1589999999999998</v>
      </c>
      <c r="K2058" s="70" t="s">
        <v>736</v>
      </c>
      <c r="R2058" t="s">
        <v>849</v>
      </c>
      <c r="S2058" t="s">
        <v>71</v>
      </c>
    </row>
    <row r="2059" spans="1:19" x14ac:dyDescent="0.25">
      <c r="A2059" s="70" t="str">
        <f>extraction!$C$46</f>
        <v>250129S12_Mx_Batch_32_Tube_12</v>
      </c>
      <c r="B2059" s="70" t="str">
        <f>extraction!$D$46</f>
        <v>250129S12_Mx</v>
      </c>
      <c r="C2059" t="s">
        <v>746</v>
      </c>
      <c r="D2059" s="70" t="s">
        <v>93</v>
      </c>
      <c r="E2059" s="70" t="s">
        <v>78</v>
      </c>
      <c r="F2059" s="70" t="str">
        <f t="shared" si="53"/>
        <v>250129S12_Mx_area_2_Thr</v>
      </c>
      <c r="G2059" s="125" t="s">
        <v>897</v>
      </c>
      <c r="H2059" s="70">
        <v>2</v>
      </c>
      <c r="I2059" s="122">
        <v>1.3839999999999999</v>
      </c>
      <c r="K2059" s="70" t="s">
        <v>736</v>
      </c>
      <c r="R2059" t="s">
        <v>849</v>
      </c>
      <c r="S2059" t="s">
        <v>71</v>
      </c>
    </row>
    <row r="2060" spans="1:19" x14ac:dyDescent="0.25">
      <c r="A2060" s="70" t="str">
        <f>extraction!$C$46</f>
        <v>250129S12_Mx_Batch_32_Tube_12</v>
      </c>
      <c r="B2060" s="70" t="str">
        <f>extraction!$D$46</f>
        <v>250129S12_Mx</v>
      </c>
      <c r="C2060" t="s">
        <v>747</v>
      </c>
      <c r="D2060" s="70" t="s">
        <v>94</v>
      </c>
      <c r="E2060" s="70" t="s">
        <v>78</v>
      </c>
      <c r="F2060" s="70" t="str">
        <f t="shared" si="53"/>
        <v>250129S12_Mx_area_2_Tyr</v>
      </c>
      <c r="G2060" s="125" t="s">
        <v>897</v>
      </c>
      <c r="H2060" s="70">
        <v>2</v>
      </c>
      <c r="I2060" s="122">
        <v>3.3690000000000002</v>
      </c>
      <c r="K2060" s="70" t="s">
        <v>736</v>
      </c>
      <c r="R2060" t="s">
        <v>849</v>
      </c>
      <c r="S2060" t="s">
        <v>71</v>
      </c>
    </row>
    <row r="2061" spans="1:19" x14ac:dyDescent="0.25">
      <c r="A2061" s="70" t="str">
        <f>extraction!$C$46</f>
        <v>250129S12_Mx_Batch_32_Tube_12</v>
      </c>
      <c r="B2061" s="70" t="str">
        <f>extraction!$D$46</f>
        <v>250129S12_Mx</v>
      </c>
      <c r="C2061" t="s">
        <v>774</v>
      </c>
      <c r="D2061" s="70" t="s">
        <v>95</v>
      </c>
      <c r="E2061" s="70" t="s">
        <v>78</v>
      </c>
      <c r="F2061" s="70" t="str">
        <f t="shared" si="53"/>
        <v>250129S12_Mx_area_2_Val</v>
      </c>
      <c r="G2061" s="125" t="s">
        <v>897</v>
      </c>
      <c r="H2061" s="70">
        <v>2</v>
      </c>
      <c r="I2061" s="122"/>
      <c r="K2061" s="70" t="s">
        <v>736</v>
      </c>
      <c r="R2061" t="s">
        <v>849</v>
      </c>
      <c r="S2061" t="s">
        <v>71</v>
      </c>
    </row>
    <row r="2063" spans="1:19" x14ac:dyDescent="0.25">
      <c r="A2063" s="70" t="str">
        <f>extraction!$C$46</f>
        <v>250129S12_Mx_Batch_32_Tube_12</v>
      </c>
      <c r="B2063" s="70" t="str">
        <f>extraction!$D$46</f>
        <v>250129S12_Mx</v>
      </c>
      <c r="C2063" t="s">
        <v>734</v>
      </c>
      <c r="D2063" s="70" t="s">
        <v>84</v>
      </c>
      <c r="E2063" s="70" t="s">
        <v>77</v>
      </c>
      <c r="F2063" s="70" t="str">
        <f>B2063&amp;"_"&amp;LEFT(E2063,4)&amp;"_"&amp;H2063&amp;"_"&amp;D2063</f>
        <v>250129S12_Mx_d15N_3_Ala</v>
      </c>
      <c r="G2063" s="125" t="s">
        <v>902</v>
      </c>
      <c r="H2063" s="70">
        <v>3</v>
      </c>
      <c r="I2063" s="122">
        <v>20.652239359999999</v>
      </c>
      <c r="J2063" s="70" t="s">
        <v>76</v>
      </c>
      <c r="K2063" s="70" t="s">
        <v>736</v>
      </c>
      <c r="R2063" t="s">
        <v>849</v>
      </c>
      <c r="S2063" t="s">
        <v>71</v>
      </c>
    </row>
    <row r="2064" spans="1:19" x14ac:dyDescent="0.25">
      <c r="A2064" s="70" t="str">
        <f>extraction!$C$46</f>
        <v>250129S12_Mx_Batch_32_Tube_12</v>
      </c>
      <c r="B2064" s="70" t="str">
        <f>extraction!$D$46</f>
        <v>250129S12_Mx</v>
      </c>
      <c r="C2064" t="s">
        <v>738</v>
      </c>
      <c r="D2064" s="70" t="s">
        <v>85</v>
      </c>
      <c r="E2064" s="70" t="s">
        <v>77</v>
      </c>
      <c r="F2064" s="70" t="str">
        <f>B2064&amp;"_"&amp;LEFT(E2064,4)&amp;"_"&amp;H2064&amp;"_"&amp;D2064</f>
        <v>250129S12_Mx_d15N_3_Asp</v>
      </c>
      <c r="G2064" s="125" t="s">
        <v>902</v>
      </c>
      <c r="H2064" s="70">
        <v>3</v>
      </c>
      <c r="I2064" s="122">
        <v>15.737295659999999</v>
      </c>
      <c r="J2064" s="70" t="s">
        <v>76</v>
      </c>
      <c r="K2064" s="70" t="s">
        <v>736</v>
      </c>
      <c r="R2064" t="s">
        <v>849</v>
      </c>
      <c r="S2064" t="s">
        <v>71</v>
      </c>
    </row>
    <row r="2065" spans="1:19" x14ac:dyDescent="0.25">
      <c r="A2065" s="70" t="str">
        <f>extraction!$C$46</f>
        <v>250129S12_Mx_Batch_32_Tube_12</v>
      </c>
      <c r="B2065" s="70" t="str">
        <f>extraction!$D$46</f>
        <v>250129S12_Mx</v>
      </c>
      <c r="C2065" t="s">
        <v>851</v>
      </c>
      <c r="D2065" s="70" t="s">
        <v>86</v>
      </c>
      <c r="E2065" s="70" t="s">
        <v>77</v>
      </c>
      <c r="F2065" s="70" t="str">
        <f t="shared" ref="F2065:F2090" si="54">B2065&amp;"_"&amp;LEFT(E2065,4)&amp;"_"&amp;H2065&amp;"_"&amp;D2065</f>
        <v>250129S12_Mx_d15N_3_Glu</v>
      </c>
      <c r="G2065" s="125" t="s">
        <v>902</v>
      </c>
      <c r="H2065" s="70">
        <v>3</v>
      </c>
      <c r="I2065" s="122">
        <v>19.607234940000001</v>
      </c>
      <c r="J2065" s="70" t="s">
        <v>76</v>
      </c>
      <c r="K2065" s="70" t="s">
        <v>736</v>
      </c>
      <c r="R2065" t="s">
        <v>849</v>
      </c>
      <c r="S2065" t="s">
        <v>71</v>
      </c>
    </row>
    <row r="2066" spans="1:19" x14ac:dyDescent="0.25">
      <c r="A2066" s="70" t="str">
        <f>extraction!$C$46</f>
        <v>250129S12_Mx_Batch_32_Tube_12</v>
      </c>
      <c r="B2066" s="70" t="str">
        <f>extraction!$D$46</f>
        <v>250129S12_Mx</v>
      </c>
      <c r="C2066" s="127" t="s">
        <v>155</v>
      </c>
      <c r="D2066" s="70" t="s">
        <v>87</v>
      </c>
      <c r="E2066" s="70" t="s">
        <v>77</v>
      </c>
      <c r="F2066" s="70" t="str">
        <f t="shared" si="54"/>
        <v>250129S12_Mx_d15N_3_Gly</v>
      </c>
      <c r="G2066" s="125" t="s">
        <v>902</v>
      </c>
      <c r="H2066" s="70">
        <v>3</v>
      </c>
      <c r="I2066" s="122">
        <v>12.19152923</v>
      </c>
      <c r="J2066" s="70" t="s">
        <v>76</v>
      </c>
      <c r="K2066" s="70" t="s">
        <v>736</v>
      </c>
      <c r="R2066" t="s">
        <v>849</v>
      </c>
      <c r="S2066" t="s">
        <v>71</v>
      </c>
    </row>
    <row r="2067" spans="1:19" x14ac:dyDescent="0.25">
      <c r="A2067" s="70" t="str">
        <f>extraction!$C$46</f>
        <v>250129S12_Mx_Batch_32_Tube_12</v>
      </c>
      <c r="B2067" s="70" t="str">
        <f>extraction!$D$46</f>
        <v>250129S12_Mx</v>
      </c>
      <c r="C2067" t="s">
        <v>739</v>
      </c>
      <c r="D2067" s="70" t="s">
        <v>850</v>
      </c>
      <c r="E2067" s="70" t="s">
        <v>77</v>
      </c>
      <c r="F2067" s="70" t="str">
        <f t="shared" si="54"/>
        <v>250129S12_Mx_d15N_3_Ile</v>
      </c>
      <c r="G2067" s="125" t="s">
        <v>902</v>
      </c>
      <c r="H2067" s="70">
        <v>3</v>
      </c>
      <c r="I2067" s="122">
        <v>16.972575450000001</v>
      </c>
      <c r="J2067" s="70" t="s">
        <v>76</v>
      </c>
      <c r="K2067" s="70" t="s">
        <v>736</v>
      </c>
      <c r="R2067" t="s">
        <v>849</v>
      </c>
      <c r="S2067" t="s">
        <v>71</v>
      </c>
    </row>
    <row r="2068" spans="1:19" x14ac:dyDescent="0.25">
      <c r="A2068" s="70" t="str">
        <f>extraction!$C$46</f>
        <v>250129S12_Mx_Batch_32_Tube_12</v>
      </c>
      <c r="B2068" s="70" t="str">
        <f>extraction!$D$46</f>
        <v>250129S12_Mx</v>
      </c>
      <c r="C2068" t="s">
        <v>740</v>
      </c>
      <c r="D2068" s="70" t="s">
        <v>88</v>
      </c>
      <c r="E2068" s="70" t="s">
        <v>77</v>
      </c>
      <c r="F2068" s="70" t="str">
        <f t="shared" si="54"/>
        <v>250129S12_Mx_d15N_3_Leu</v>
      </c>
      <c r="G2068" s="125" t="s">
        <v>902</v>
      </c>
      <c r="H2068" s="70">
        <v>3</v>
      </c>
      <c r="I2068" s="122">
        <v>16.51148487</v>
      </c>
      <c r="J2068" s="70" t="s">
        <v>76</v>
      </c>
      <c r="K2068" s="70" t="s">
        <v>736</v>
      </c>
      <c r="R2068" t="s">
        <v>849</v>
      </c>
      <c r="S2068" t="s">
        <v>71</v>
      </c>
    </row>
    <row r="2069" spans="1:19" x14ac:dyDescent="0.25">
      <c r="A2069" s="70" t="str">
        <f>extraction!$C$46</f>
        <v>250129S12_Mx_Batch_32_Tube_12</v>
      </c>
      <c r="B2069" s="70" t="str">
        <f>extraction!$D$46</f>
        <v>250129S12_Mx</v>
      </c>
      <c r="C2069" t="s">
        <v>741</v>
      </c>
      <c r="D2069" s="70" t="s">
        <v>89</v>
      </c>
      <c r="E2069" s="70" t="s">
        <v>77</v>
      </c>
      <c r="F2069" s="70" t="str">
        <f t="shared" si="54"/>
        <v>250129S12_Mx_d15N_3_Lys</v>
      </c>
      <c r="G2069" s="125" t="s">
        <v>902</v>
      </c>
      <c r="H2069" s="70">
        <v>3</v>
      </c>
      <c r="I2069" s="122">
        <v>9.1038331439999993</v>
      </c>
      <c r="J2069" s="70" t="s">
        <v>76</v>
      </c>
      <c r="K2069" s="70" t="s">
        <v>736</v>
      </c>
      <c r="R2069" t="s">
        <v>849</v>
      </c>
      <c r="S2069" t="s">
        <v>71</v>
      </c>
    </row>
    <row r="2070" spans="1:19" x14ac:dyDescent="0.25">
      <c r="A2070" s="70" t="str">
        <f>extraction!$C$46</f>
        <v>250129S12_Mx_Batch_32_Tube_12</v>
      </c>
      <c r="B2070" s="70" t="str">
        <f>extraction!$D$46</f>
        <v>250129S12_Mx</v>
      </c>
      <c r="C2070" t="s">
        <v>742</v>
      </c>
      <c r="D2070" s="70" t="s">
        <v>852</v>
      </c>
      <c r="E2070" s="70" t="s">
        <v>77</v>
      </c>
      <c r="F2070" s="70" t="str">
        <f t="shared" si="54"/>
        <v>250129S12_Mx_d15N_3_NLeu</v>
      </c>
      <c r="G2070" s="125" t="s">
        <v>902</v>
      </c>
      <c r="H2070" s="70">
        <v>3</v>
      </c>
      <c r="I2070" s="122">
        <v>-2.6529699039999999</v>
      </c>
      <c r="J2070" s="70" t="s">
        <v>76</v>
      </c>
      <c r="K2070" s="70" t="s">
        <v>736</v>
      </c>
      <c r="R2070" t="s">
        <v>849</v>
      </c>
      <c r="S2070" t="s">
        <v>71</v>
      </c>
    </row>
    <row r="2071" spans="1:19" x14ac:dyDescent="0.25">
      <c r="A2071" s="70" t="str">
        <f>extraction!$C$46</f>
        <v>250129S12_Mx_Batch_32_Tube_12</v>
      </c>
      <c r="B2071" s="70" t="str">
        <f>extraction!$D$46</f>
        <v>250129S12_Mx</v>
      </c>
      <c r="C2071" t="s">
        <v>743</v>
      </c>
      <c r="D2071" s="70" t="s">
        <v>90</v>
      </c>
      <c r="E2071" s="70" t="s">
        <v>77</v>
      </c>
      <c r="F2071" s="70" t="str">
        <f t="shared" si="54"/>
        <v>250129S12_Mx_d15N_3_Phe</v>
      </c>
      <c r="G2071" s="125" t="s">
        <v>902</v>
      </c>
      <c r="H2071" s="70">
        <v>3</v>
      </c>
      <c r="I2071" s="122">
        <v>5.8701585950000004</v>
      </c>
      <c r="J2071" s="70" t="s">
        <v>76</v>
      </c>
      <c r="K2071" s="70" t="s">
        <v>736</v>
      </c>
      <c r="R2071" t="s">
        <v>849</v>
      </c>
      <c r="S2071" t="s">
        <v>71</v>
      </c>
    </row>
    <row r="2072" spans="1:19" x14ac:dyDescent="0.25">
      <c r="A2072" s="70" t="str">
        <f>extraction!$C$46</f>
        <v>250129S12_Mx_Batch_32_Tube_12</v>
      </c>
      <c r="B2072" s="70" t="str">
        <f>extraction!$D$46</f>
        <v>250129S12_Mx</v>
      </c>
      <c r="C2072" t="s">
        <v>744</v>
      </c>
      <c r="D2072" s="70" t="s">
        <v>91</v>
      </c>
      <c r="E2072" s="70" t="s">
        <v>77</v>
      </c>
      <c r="F2072" s="70" t="str">
        <f t="shared" si="54"/>
        <v>250129S12_Mx_d15N_3_Pro</v>
      </c>
      <c r="G2072" s="125" t="s">
        <v>902</v>
      </c>
      <c r="H2072" s="70">
        <v>3</v>
      </c>
      <c r="I2072" s="122">
        <v>18.36289442</v>
      </c>
      <c r="J2072" s="70" t="s">
        <v>76</v>
      </c>
      <c r="K2072" s="70" t="s">
        <v>736</v>
      </c>
      <c r="R2072" t="s">
        <v>849</v>
      </c>
      <c r="S2072" t="s">
        <v>71</v>
      </c>
    </row>
    <row r="2073" spans="1:19" x14ac:dyDescent="0.25">
      <c r="A2073" s="70" t="str">
        <f>extraction!$C$46</f>
        <v>250129S12_Mx_Batch_32_Tube_12</v>
      </c>
      <c r="B2073" s="70" t="str">
        <f>extraction!$D$46</f>
        <v>250129S12_Mx</v>
      </c>
      <c r="C2073" t="s">
        <v>745</v>
      </c>
      <c r="D2073" s="70" t="s">
        <v>92</v>
      </c>
      <c r="E2073" s="70" t="s">
        <v>77</v>
      </c>
      <c r="F2073" s="70" t="str">
        <f t="shared" si="54"/>
        <v>250129S12_Mx_d15N_3_Ser</v>
      </c>
      <c r="G2073" s="125" t="s">
        <v>902</v>
      </c>
      <c r="H2073" s="70">
        <v>3</v>
      </c>
      <c r="I2073" s="122">
        <v>11.714330690000001</v>
      </c>
      <c r="J2073" s="70" t="s">
        <v>76</v>
      </c>
      <c r="K2073" s="70" t="s">
        <v>736</v>
      </c>
      <c r="R2073" t="s">
        <v>849</v>
      </c>
      <c r="S2073" t="s">
        <v>71</v>
      </c>
    </row>
    <row r="2074" spans="1:19" x14ac:dyDescent="0.25">
      <c r="A2074" s="70" t="str">
        <f>extraction!$C$46</f>
        <v>250129S12_Mx_Batch_32_Tube_12</v>
      </c>
      <c r="B2074" s="70" t="str">
        <f>extraction!$D$46</f>
        <v>250129S12_Mx</v>
      </c>
      <c r="C2074" t="s">
        <v>746</v>
      </c>
      <c r="D2074" s="70" t="s">
        <v>93</v>
      </c>
      <c r="E2074" s="70" t="s">
        <v>77</v>
      </c>
      <c r="F2074" s="70" t="str">
        <f t="shared" si="54"/>
        <v>250129S12_Mx_d15N_3_Thr</v>
      </c>
      <c r="G2074" s="125" t="s">
        <v>902</v>
      </c>
      <c r="H2074" s="70">
        <v>3</v>
      </c>
      <c r="I2074" s="122">
        <v>-0.13710667200000001</v>
      </c>
      <c r="J2074" s="70" t="s">
        <v>76</v>
      </c>
      <c r="K2074" s="70" t="s">
        <v>736</v>
      </c>
      <c r="R2074" t="s">
        <v>849</v>
      </c>
      <c r="S2074" t="s">
        <v>71</v>
      </c>
    </row>
    <row r="2075" spans="1:19" x14ac:dyDescent="0.25">
      <c r="A2075" s="70" t="str">
        <f>extraction!$C$46</f>
        <v>250129S12_Mx_Batch_32_Tube_12</v>
      </c>
      <c r="B2075" s="70" t="str">
        <f>extraction!$D$46</f>
        <v>250129S12_Mx</v>
      </c>
      <c r="C2075" t="s">
        <v>747</v>
      </c>
      <c r="D2075" s="70" t="s">
        <v>94</v>
      </c>
      <c r="E2075" s="70" t="s">
        <v>77</v>
      </c>
      <c r="F2075" s="70" t="str">
        <f t="shared" si="54"/>
        <v>250129S12_Mx_d15N_3_Tyr</v>
      </c>
      <c r="G2075" s="125" t="s">
        <v>902</v>
      </c>
      <c r="H2075" s="70">
        <v>3</v>
      </c>
      <c r="I2075" s="122">
        <v>11.65392581</v>
      </c>
      <c r="J2075" s="70" t="s">
        <v>76</v>
      </c>
      <c r="K2075" s="70" t="s">
        <v>736</v>
      </c>
      <c r="R2075" t="s">
        <v>849</v>
      </c>
      <c r="S2075" t="s">
        <v>71</v>
      </c>
    </row>
    <row r="2076" spans="1:19" x14ac:dyDescent="0.25">
      <c r="A2076" s="70" t="str">
        <f>extraction!$C$46</f>
        <v>250129S12_Mx_Batch_32_Tube_12</v>
      </c>
      <c r="B2076" s="70" t="str">
        <f>extraction!$D$46</f>
        <v>250129S12_Mx</v>
      </c>
      <c r="C2076" t="s">
        <v>774</v>
      </c>
      <c r="D2076" s="70" t="s">
        <v>95</v>
      </c>
      <c r="E2076" s="70" t="s">
        <v>77</v>
      </c>
      <c r="F2076" s="70" t="str">
        <f t="shared" si="54"/>
        <v>250129S12_Mx_d15N_3_Val</v>
      </c>
      <c r="G2076" s="125" t="s">
        <v>902</v>
      </c>
      <c r="H2076" s="70">
        <v>3</v>
      </c>
      <c r="I2076" s="147"/>
      <c r="J2076" s="70" t="s">
        <v>76</v>
      </c>
      <c r="K2076" s="70" t="s">
        <v>736</v>
      </c>
      <c r="R2076" t="s">
        <v>849</v>
      </c>
      <c r="S2076" t="s">
        <v>71</v>
      </c>
    </row>
    <row r="2077" spans="1:19" x14ac:dyDescent="0.25">
      <c r="A2077" s="70" t="str">
        <f>extraction!$C$46</f>
        <v>250129S12_Mx_Batch_32_Tube_12</v>
      </c>
      <c r="B2077" s="70" t="str">
        <f>extraction!$D$46</f>
        <v>250129S12_Mx</v>
      </c>
      <c r="C2077" t="s">
        <v>734</v>
      </c>
      <c r="D2077" s="70" t="s">
        <v>84</v>
      </c>
      <c r="E2077" s="70" t="s">
        <v>78</v>
      </c>
      <c r="F2077" s="70" t="str">
        <f t="shared" si="54"/>
        <v>250129S12_Mx_area_3_Ala</v>
      </c>
      <c r="G2077" s="125" t="s">
        <v>902</v>
      </c>
      <c r="H2077" s="70">
        <v>3</v>
      </c>
      <c r="I2077" s="122">
        <v>5.0289999999999999</v>
      </c>
      <c r="K2077" s="70" t="s">
        <v>736</v>
      </c>
      <c r="R2077" t="s">
        <v>849</v>
      </c>
      <c r="S2077" t="s">
        <v>71</v>
      </c>
    </row>
    <row r="2078" spans="1:19" x14ac:dyDescent="0.25">
      <c r="A2078" s="70" t="str">
        <f>extraction!$C$46</f>
        <v>250129S12_Mx_Batch_32_Tube_12</v>
      </c>
      <c r="B2078" s="70" t="str">
        <f>extraction!$D$46</f>
        <v>250129S12_Mx</v>
      </c>
      <c r="C2078" t="s">
        <v>738</v>
      </c>
      <c r="D2078" s="70" t="s">
        <v>85</v>
      </c>
      <c r="E2078" s="70" t="s">
        <v>78</v>
      </c>
      <c r="F2078" s="70" t="str">
        <f t="shared" si="54"/>
        <v>250129S12_Mx_area_3_Asp</v>
      </c>
      <c r="G2078" s="125" t="s">
        <v>902</v>
      </c>
      <c r="H2078" s="70">
        <v>3</v>
      </c>
      <c r="I2078" s="122">
        <v>8.3710000000000004</v>
      </c>
      <c r="K2078" s="70" t="s">
        <v>736</v>
      </c>
      <c r="R2078" t="s">
        <v>849</v>
      </c>
      <c r="S2078" t="s">
        <v>71</v>
      </c>
    </row>
    <row r="2079" spans="1:19" x14ac:dyDescent="0.25">
      <c r="A2079" s="70" t="str">
        <f>extraction!$C$46</f>
        <v>250129S12_Mx_Batch_32_Tube_12</v>
      </c>
      <c r="B2079" s="70" t="str">
        <f>extraction!$D$46</f>
        <v>250129S12_Mx</v>
      </c>
      <c r="C2079" t="s">
        <v>851</v>
      </c>
      <c r="D2079" s="70" t="s">
        <v>86</v>
      </c>
      <c r="E2079" s="70" t="s">
        <v>78</v>
      </c>
      <c r="F2079" s="70" t="str">
        <f t="shared" si="54"/>
        <v>250129S12_Mx_area_3_Glu</v>
      </c>
      <c r="G2079" s="125" t="s">
        <v>902</v>
      </c>
      <c r="H2079" s="70">
        <v>3</v>
      </c>
      <c r="I2079" s="122">
        <v>9.3059999999999992</v>
      </c>
      <c r="K2079" s="70" t="s">
        <v>736</v>
      </c>
      <c r="R2079" t="s">
        <v>849</v>
      </c>
      <c r="S2079" t="s">
        <v>71</v>
      </c>
    </row>
    <row r="2080" spans="1:19" x14ac:dyDescent="0.25">
      <c r="A2080" s="70" t="str">
        <f>extraction!$C$46</f>
        <v>250129S12_Mx_Batch_32_Tube_12</v>
      </c>
      <c r="B2080" s="70" t="str">
        <f>extraction!$D$46</f>
        <v>250129S12_Mx</v>
      </c>
      <c r="C2080" s="127" t="s">
        <v>155</v>
      </c>
      <c r="D2080" s="70" t="s">
        <v>87</v>
      </c>
      <c r="E2080" s="70" t="s">
        <v>78</v>
      </c>
      <c r="F2080" s="70" t="str">
        <f t="shared" si="54"/>
        <v>250129S12_Mx_area_3_Gly</v>
      </c>
      <c r="G2080" s="125" t="s">
        <v>902</v>
      </c>
      <c r="H2080" s="70">
        <v>3</v>
      </c>
      <c r="I2080" s="122">
        <v>7.1550000000000002</v>
      </c>
      <c r="K2080" s="70" t="s">
        <v>736</v>
      </c>
      <c r="R2080" t="s">
        <v>849</v>
      </c>
      <c r="S2080" t="s">
        <v>71</v>
      </c>
    </row>
    <row r="2081" spans="1:19" x14ac:dyDescent="0.25">
      <c r="A2081" s="70" t="str">
        <f>extraction!$C$46</f>
        <v>250129S12_Mx_Batch_32_Tube_12</v>
      </c>
      <c r="B2081" s="70" t="str">
        <f>extraction!$D$46</f>
        <v>250129S12_Mx</v>
      </c>
      <c r="C2081" t="s">
        <v>739</v>
      </c>
      <c r="D2081" s="70" t="s">
        <v>850</v>
      </c>
      <c r="E2081" s="70" t="s">
        <v>78</v>
      </c>
      <c r="F2081" s="70" t="str">
        <f t="shared" si="54"/>
        <v>250129S12_Mx_area_3_Ile</v>
      </c>
      <c r="G2081" s="125" t="s">
        <v>902</v>
      </c>
      <c r="H2081" s="70">
        <v>3</v>
      </c>
      <c r="I2081" s="122">
        <v>1.714</v>
      </c>
      <c r="K2081" s="70" t="s">
        <v>736</v>
      </c>
      <c r="R2081" t="s">
        <v>849</v>
      </c>
      <c r="S2081" t="s">
        <v>71</v>
      </c>
    </row>
    <row r="2082" spans="1:19" x14ac:dyDescent="0.25">
      <c r="A2082" s="70" t="str">
        <f>extraction!$C$46</f>
        <v>250129S12_Mx_Batch_32_Tube_12</v>
      </c>
      <c r="B2082" s="70" t="str">
        <f>extraction!$D$46</f>
        <v>250129S12_Mx</v>
      </c>
      <c r="C2082" t="s">
        <v>740</v>
      </c>
      <c r="D2082" s="70" t="s">
        <v>88</v>
      </c>
      <c r="E2082" s="70" t="s">
        <v>78</v>
      </c>
      <c r="F2082" s="70" t="str">
        <f t="shared" si="54"/>
        <v>250129S12_Mx_area_3_Leu</v>
      </c>
      <c r="G2082" s="125" t="s">
        <v>902</v>
      </c>
      <c r="H2082" s="70">
        <v>3</v>
      </c>
      <c r="I2082" s="122">
        <v>4.7370000000000001</v>
      </c>
      <c r="K2082" s="70" t="s">
        <v>736</v>
      </c>
      <c r="R2082" t="s">
        <v>849</v>
      </c>
      <c r="S2082" t="s">
        <v>71</v>
      </c>
    </row>
    <row r="2083" spans="1:19" x14ac:dyDescent="0.25">
      <c r="A2083" s="70" t="str">
        <f>extraction!$C$46</f>
        <v>250129S12_Mx_Batch_32_Tube_12</v>
      </c>
      <c r="B2083" s="70" t="str">
        <f>extraction!$D$46</f>
        <v>250129S12_Mx</v>
      </c>
      <c r="C2083" t="s">
        <v>741</v>
      </c>
      <c r="D2083" s="70" t="s">
        <v>89</v>
      </c>
      <c r="E2083" s="70" t="s">
        <v>78</v>
      </c>
      <c r="F2083" s="70" t="str">
        <f t="shared" si="54"/>
        <v>250129S12_Mx_area_3_Lys</v>
      </c>
      <c r="G2083" s="125" t="s">
        <v>902</v>
      </c>
      <c r="H2083" s="70">
        <v>3</v>
      </c>
      <c r="I2083" s="122">
        <v>6.7960000000000003</v>
      </c>
      <c r="K2083" s="70" t="s">
        <v>736</v>
      </c>
      <c r="R2083" t="s">
        <v>849</v>
      </c>
      <c r="S2083" t="s">
        <v>71</v>
      </c>
    </row>
    <row r="2084" spans="1:19" x14ac:dyDescent="0.25">
      <c r="A2084" s="70" t="str">
        <f>extraction!$C$46</f>
        <v>250129S12_Mx_Batch_32_Tube_12</v>
      </c>
      <c r="B2084" s="70" t="str">
        <f>extraction!$D$46</f>
        <v>250129S12_Mx</v>
      </c>
      <c r="C2084" t="s">
        <v>742</v>
      </c>
      <c r="D2084" s="70" t="s">
        <v>852</v>
      </c>
      <c r="E2084" s="70" t="s">
        <v>78</v>
      </c>
      <c r="F2084" s="70" t="str">
        <f t="shared" si="54"/>
        <v>250129S12_Mx_area_3_NLeu</v>
      </c>
      <c r="G2084" s="125" t="s">
        <v>902</v>
      </c>
      <c r="H2084" s="70">
        <v>3</v>
      </c>
      <c r="I2084" s="122">
        <v>9.9149999999999991</v>
      </c>
      <c r="K2084" s="70" t="s">
        <v>736</v>
      </c>
      <c r="R2084" t="s">
        <v>849</v>
      </c>
      <c r="S2084" t="s">
        <v>71</v>
      </c>
    </row>
    <row r="2085" spans="1:19" x14ac:dyDescent="0.25">
      <c r="A2085" s="70" t="str">
        <f>extraction!$C$46</f>
        <v>250129S12_Mx_Batch_32_Tube_12</v>
      </c>
      <c r="B2085" s="70" t="str">
        <f>extraction!$D$46</f>
        <v>250129S12_Mx</v>
      </c>
      <c r="C2085" t="s">
        <v>743</v>
      </c>
      <c r="D2085" s="70" t="s">
        <v>90</v>
      </c>
      <c r="E2085" s="70" t="s">
        <v>78</v>
      </c>
      <c r="F2085" s="70" t="str">
        <f t="shared" si="54"/>
        <v>250129S12_Mx_area_3_Phe</v>
      </c>
      <c r="G2085" s="125" t="s">
        <v>902</v>
      </c>
      <c r="H2085" s="70">
        <v>3</v>
      </c>
      <c r="I2085" s="122">
        <v>4.9240000000000004</v>
      </c>
      <c r="K2085" s="70" t="s">
        <v>736</v>
      </c>
      <c r="R2085" t="s">
        <v>849</v>
      </c>
      <c r="S2085" t="s">
        <v>71</v>
      </c>
    </row>
    <row r="2086" spans="1:19" x14ac:dyDescent="0.25">
      <c r="A2086" s="70" t="str">
        <f>extraction!$C$46</f>
        <v>250129S12_Mx_Batch_32_Tube_12</v>
      </c>
      <c r="B2086" s="70" t="str">
        <f>extraction!$D$46</f>
        <v>250129S12_Mx</v>
      </c>
      <c r="C2086" t="s">
        <v>744</v>
      </c>
      <c r="D2086" s="70" t="s">
        <v>91</v>
      </c>
      <c r="E2086" s="70" t="s">
        <v>78</v>
      </c>
      <c r="F2086" s="70" t="str">
        <f t="shared" si="54"/>
        <v>250129S12_Mx_area_3_Pro</v>
      </c>
      <c r="G2086" s="125" t="s">
        <v>902</v>
      </c>
      <c r="H2086" s="70">
        <v>3</v>
      </c>
      <c r="I2086" s="122">
        <v>3.7869999999999999</v>
      </c>
      <c r="K2086" s="70" t="s">
        <v>736</v>
      </c>
      <c r="R2086" t="s">
        <v>849</v>
      </c>
      <c r="S2086" t="s">
        <v>71</v>
      </c>
    </row>
    <row r="2087" spans="1:19" x14ac:dyDescent="0.25">
      <c r="A2087" s="70" t="str">
        <f>extraction!$C$46</f>
        <v>250129S12_Mx_Batch_32_Tube_12</v>
      </c>
      <c r="B2087" s="70" t="str">
        <f>extraction!$D$46</f>
        <v>250129S12_Mx</v>
      </c>
      <c r="C2087" t="s">
        <v>745</v>
      </c>
      <c r="D2087" s="70" t="s">
        <v>92</v>
      </c>
      <c r="E2087" s="70" t="s">
        <v>78</v>
      </c>
      <c r="F2087" s="70" t="str">
        <f t="shared" si="54"/>
        <v>250129S12_Mx_area_3_Ser</v>
      </c>
      <c r="G2087" s="125" t="s">
        <v>902</v>
      </c>
      <c r="H2087" s="70">
        <v>3</v>
      </c>
      <c r="I2087" s="122">
        <v>3.4260000000000002</v>
      </c>
      <c r="K2087" s="70" t="s">
        <v>736</v>
      </c>
      <c r="R2087" t="s">
        <v>849</v>
      </c>
      <c r="S2087" t="s">
        <v>71</v>
      </c>
    </row>
    <row r="2088" spans="1:19" x14ac:dyDescent="0.25">
      <c r="A2088" s="70" t="str">
        <f>extraction!$C$46</f>
        <v>250129S12_Mx_Batch_32_Tube_12</v>
      </c>
      <c r="B2088" s="70" t="str">
        <f>extraction!$D$46</f>
        <v>250129S12_Mx</v>
      </c>
      <c r="C2088" t="s">
        <v>746</v>
      </c>
      <c r="D2088" s="70" t="s">
        <v>93</v>
      </c>
      <c r="E2088" s="70" t="s">
        <v>78</v>
      </c>
      <c r="F2088" s="70" t="str">
        <f t="shared" si="54"/>
        <v>250129S12_Mx_area_3_Thr</v>
      </c>
      <c r="G2088" s="125" t="s">
        <v>902</v>
      </c>
      <c r="H2088" s="70">
        <v>3</v>
      </c>
      <c r="I2088" s="122">
        <v>0.71299999999999997</v>
      </c>
      <c r="K2088" s="70" t="s">
        <v>736</v>
      </c>
      <c r="R2088" t="s">
        <v>849</v>
      </c>
      <c r="S2088" t="s">
        <v>71</v>
      </c>
    </row>
    <row r="2089" spans="1:19" x14ac:dyDescent="0.25">
      <c r="A2089" s="70" t="str">
        <f>extraction!$C$46</f>
        <v>250129S12_Mx_Batch_32_Tube_12</v>
      </c>
      <c r="B2089" s="70" t="str">
        <f>extraction!$D$46</f>
        <v>250129S12_Mx</v>
      </c>
      <c r="C2089" t="s">
        <v>747</v>
      </c>
      <c r="D2089" s="70" t="s">
        <v>94</v>
      </c>
      <c r="E2089" s="70" t="s">
        <v>78</v>
      </c>
      <c r="F2089" s="70" t="str">
        <f t="shared" si="54"/>
        <v>250129S12_Mx_area_3_Tyr</v>
      </c>
      <c r="G2089" s="125" t="s">
        <v>902</v>
      </c>
      <c r="H2089" s="70">
        <v>3</v>
      </c>
      <c r="I2089" s="122">
        <v>2.9550000000000001</v>
      </c>
      <c r="K2089" s="70" t="s">
        <v>736</v>
      </c>
      <c r="R2089" t="s">
        <v>849</v>
      </c>
      <c r="S2089" t="s">
        <v>71</v>
      </c>
    </row>
    <row r="2090" spans="1:19" x14ac:dyDescent="0.25">
      <c r="A2090" s="70" t="str">
        <f>extraction!$C$46</f>
        <v>250129S12_Mx_Batch_32_Tube_12</v>
      </c>
      <c r="B2090" s="70" t="str">
        <f>extraction!$D$46</f>
        <v>250129S12_Mx</v>
      </c>
      <c r="C2090" t="s">
        <v>774</v>
      </c>
      <c r="D2090" s="70" t="s">
        <v>95</v>
      </c>
      <c r="E2090" s="70" t="s">
        <v>78</v>
      </c>
      <c r="F2090" s="70" t="str">
        <f t="shared" si="54"/>
        <v>250129S12_Mx_area_3_Val</v>
      </c>
      <c r="G2090" s="125" t="s">
        <v>902</v>
      </c>
      <c r="H2090" s="70">
        <v>3</v>
      </c>
      <c r="I2090" s="122"/>
      <c r="K2090" s="70" t="s">
        <v>736</v>
      </c>
      <c r="R2090" t="s">
        <v>849</v>
      </c>
      <c r="S2090" t="s">
        <v>71</v>
      </c>
    </row>
  </sheetData>
  <autoFilter ref="D1:S1366" xr:uid="{D20BEED5-AC10-4516-8247-448EB8C21677}"/>
  <phoneticPr fontId="1" type="noConversion"/>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69D1C-A855-456D-970D-A5F20CFA06D5}">
  <sheetPr>
    <tabColor theme="9"/>
  </sheetPr>
  <dimension ref="A1:L4"/>
  <sheetViews>
    <sheetView workbookViewId="0">
      <selection activeCell="I20" sqref="I20"/>
    </sheetView>
  </sheetViews>
  <sheetFormatPr defaultRowHeight="15" x14ac:dyDescent="0.25"/>
  <cols>
    <col min="1" max="1" width="12.85546875" customWidth="1"/>
    <col min="2" max="2" width="16" customWidth="1"/>
    <col min="5" max="5" width="11.5703125" customWidth="1"/>
    <col min="6" max="6" width="14.42578125" customWidth="1"/>
    <col min="7" max="7" width="13.7109375" customWidth="1"/>
    <col min="8" max="8" width="13" customWidth="1"/>
    <col min="9" max="9" width="15.7109375" customWidth="1"/>
    <col min="10" max="10" width="13.85546875" customWidth="1"/>
    <col min="11" max="11" width="39.85546875" customWidth="1"/>
  </cols>
  <sheetData>
    <row r="1" spans="1:12" ht="109.9" customHeight="1" x14ac:dyDescent="0.25">
      <c r="A1" s="2" t="s">
        <v>112</v>
      </c>
      <c r="B1" s="3" t="s">
        <v>99</v>
      </c>
      <c r="C1" s="8" t="s">
        <v>100</v>
      </c>
      <c r="D1" s="8" t="s">
        <v>101</v>
      </c>
      <c r="E1" s="8" t="s">
        <v>102</v>
      </c>
      <c r="F1" s="8" t="s">
        <v>103</v>
      </c>
      <c r="G1" s="8" t="s">
        <v>104</v>
      </c>
      <c r="H1" s="8" t="s">
        <v>105</v>
      </c>
      <c r="I1" s="8" t="s">
        <v>106</v>
      </c>
      <c r="J1" s="8" t="s">
        <v>107</v>
      </c>
      <c r="K1" s="2" t="s">
        <v>108</v>
      </c>
      <c r="L1" s="2" t="s">
        <v>109</v>
      </c>
    </row>
    <row r="2" spans="1:12" ht="30" x14ac:dyDescent="0.25">
      <c r="A2" t="s">
        <v>113</v>
      </c>
      <c r="B2" s="72" t="s">
        <v>698</v>
      </c>
      <c r="C2" s="73" t="s">
        <v>754</v>
      </c>
      <c r="D2" s="73" t="s">
        <v>755</v>
      </c>
      <c r="E2" s="73" t="s">
        <v>756</v>
      </c>
      <c r="F2" s="73" t="s">
        <v>757</v>
      </c>
      <c r="G2" s="73" t="s">
        <v>758</v>
      </c>
      <c r="H2" s="73" t="s">
        <v>113</v>
      </c>
      <c r="I2" s="72" t="s">
        <v>698</v>
      </c>
      <c r="J2" s="73" t="s">
        <v>759</v>
      </c>
      <c r="K2" s="74" t="s">
        <v>760</v>
      </c>
    </row>
    <row r="3" spans="1:12" ht="30" x14ac:dyDescent="0.25">
      <c r="A3" t="s">
        <v>114</v>
      </c>
      <c r="B3" s="72" t="s">
        <v>702</v>
      </c>
      <c r="C3" s="73" t="s">
        <v>754</v>
      </c>
      <c r="D3" s="73" t="s">
        <v>761</v>
      </c>
      <c r="E3" s="73" t="s">
        <v>762</v>
      </c>
      <c r="F3" s="73" t="s">
        <v>763</v>
      </c>
      <c r="G3" s="73" t="s">
        <v>764</v>
      </c>
      <c r="H3" s="73" t="s">
        <v>765</v>
      </c>
      <c r="I3" s="72" t="s">
        <v>702</v>
      </c>
      <c r="J3" s="73" t="s">
        <v>766</v>
      </c>
      <c r="K3" s="74" t="s">
        <v>767</v>
      </c>
    </row>
    <row r="4" spans="1:12" ht="30" x14ac:dyDescent="0.25">
      <c r="A4" t="s">
        <v>115</v>
      </c>
      <c r="B4" s="72" t="s">
        <v>699</v>
      </c>
      <c r="C4" s="73" t="s">
        <v>754</v>
      </c>
      <c r="D4" s="73" t="s">
        <v>768</v>
      </c>
      <c r="E4" s="73" t="s">
        <v>769</v>
      </c>
      <c r="F4" s="73" t="s">
        <v>770</v>
      </c>
      <c r="G4" s="73" t="s">
        <v>771</v>
      </c>
      <c r="H4" s="73" t="s">
        <v>772</v>
      </c>
      <c r="I4" s="72" t="s">
        <v>699</v>
      </c>
      <c r="J4" s="73" t="s">
        <v>766</v>
      </c>
      <c r="K4" s="74" t="s">
        <v>773</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7D6B-564F-4EBD-943B-89C165EE36A0}">
  <sheetPr>
    <tabColor theme="9"/>
  </sheetPr>
  <dimension ref="A1:V429"/>
  <sheetViews>
    <sheetView zoomScale="90" zoomScaleNormal="90" workbookViewId="0">
      <selection activeCell="K23" sqref="K23"/>
    </sheetView>
  </sheetViews>
  <sheetFormatPr defaultColWidth="39.140625" defaultRowHeight="15" x14ac:dyDescent="0.25"/>
  <cols>
    <col min="1" max="1" width="3.85546875" style="55" customWidth="1"/>
    <col min="2" max="2" width="25.28515625" style="16" bestFit="1" customWidth="1"/>
    <col min="3" max="3" width="46.42578125" style="16" bestFit="1" customWidth="1"/>
    <col min="4" max="4" width="3.5703125" style="16" customWidth="1"/>
    <col min="5" max="5" width="12.7109375" style="16" bestFit="1" customWidth="1"/>
    <col min="6" max="6" width="36.140625" style="16" bestFit="1" customWidth="1"/>
    <col min="7" max="7" width="4" style="16" customWidth="1"/>
    <col min="8" max="8" width="5.7109375" style="16" bestFit="1" customWidth="1"/>
    <col min="9" max="9" width="29.85546875" style="16" customWidth="1"/>
    <col min="10" max="10" width="3.42578125" style="16" customWidth="1"/>
    <col min="11" max="11" width="34.140625" style="16" customWidth="1"/>
    <col min="12" max="12" width="3" style="16" customWidth="1"/>
    <col min="13" max="13" width="7.7109375" style="16" bestFit="1" customWidth="1"/>
    <col min="14" max="14" width="34.7109375" style="16" bestFit="1" customWidth="1"/>
    <col min="15" max="15" width="3" style="16" customWidth="1"/>
    <col min="16" max="16" width="27.7109375" style="55" bestFit="1" customWidth="1"/>
    <col min="17" max="17" width="34.85546875" style="55" customWidth="1"/>
    <col min="18" max="18" width="3" style="16" customWidth="1"/>
    <col min="19" max="19" width="12.42578125" style="16" bestFit="1" customWidth="1"/>
    <col min="20" max="20" width="58" style="16" customWidth="1"/>
    <col min="21" max="21" width="3" style="16" customWidth="1"/>
    <col min="22" max="256" width="39.140625" style="16"/>
    <col min="257" max="257" width="3.85546875" style="16" customWidth="1"/>
    <col min="258" max="258" width="25.28515625" style="16" bestFit="1" customWidth="1"/>
    <col min="259" max="259" width="46.42578125" style="16" bestFit="1" customWidth="1"/>
    <col min="260" max="260" width="3.5703125" style="16" customWidth="1"/>
    <col min="261" max="261" width="12.7109375" style="16" bestFit="1" customWidth="1"/>
    <col min="262" max="262" width="36.140625" style="16" bestFit="1" customWidth="1"/>
    <col min="263" max="263" width="4" style="16" customWidth="1"/>
    <col min="264" max="264" width="5.7109375" style="16" bestFit="1" customWidth="1"/>
    <col min="265" max="265" width="29.85546875" style="16" customWidth="1"/>
    <col min="266" max="266" width="3.42578125" style="16" customWidth="1"/>
    <col min="267" max="267" width="34.140625" style="16" customWidth="1"/>
    <col min="268" max="268" width="3" style="16" customWidth="1"/>
    <col min="269" max="269" width="7.7109375" style="16" bestFit="1" customWidth="1"/>
    <col min="270" max="270" width="34.7109375" style="16" bestFit="1" customWidth="1"/>
    <col min="271" max="271" width="3" style="16" customWidth="1"/>
    <col min="272" max="272" width="27.7109375" style="16" bestFit="1" customWidth="1"/>
    <col min="273" max="273" width="70.85546875" style="16" bestFit="1" customWidth="1"/>
    <col min="274" max="274" width="3" style="16" customWidth="1"/>
    <col min="275" max="275" width="12.42578125" style="16" bestFit="1" customWidth="1"/>
    <col min="276" max="276" width="58" style="16" customWidth="1"/>
    <col min="277" max="277" width="3" style="16" customWidth="1"/>
    <col min="278" max="512" width="39.140625" style="16"/>
    <col min="513" max="513" width="3.85546875" style="16" customWidth="1"/>
    <col min="514" max="514" width="25.28515625" style="16" bestFit="1" customWidth="1"/>
    <col min="515" max="515" width="46.42578125" style="16" bestFit="1" customWidth="1"/>
    <col min="516" max="516" width="3.5703125" style="16" customWidth="1"/>
    <col min="517" max="517" width="12.7109375" style="16" bestFit="1" customWidth="1"/>
    <col min="518" max="518" width="36.140625" style="16" bestFit="1" customWidth="1"/>
    <col min="519" max="519" width="4" style="16" customWidth="1"/>
    <col min="520" max="520" width="5.7109375" style="16" bestFit="1" customWidth="1"/>
    <col min="521" max="521" width="29.85546875" style="16" customWidth="1"/>
    <col min="522" max="522" width="3.42578125" style="16" customWidth="1"/>
    <col min="523" max="523" width="34.140625" style="16" customWidth="1"/>
    <col min="524" max="524" width="3" style="16" customWidth="1"/>
    <col min="525" max="525" width="7.7109375" style="16" bestFit="1" customWidth="1"/>
    <col min="526" max="526" width="34.7109375" style="16" bestFit="1" customWidth="1"/>
    <col min="527" max="527" width="3" style="16" customWidth="1"/>
    <col min="528" max="528" width="27.7109375" style="16" bestFit="1" customWidth="1"/>
    <col min="529" max="529" width="70.85546875" style="16" bestFit="1" customWidth="1"/>
    <col min="530" max="530" width="3" style="16" customWidth="1"/>
    <col min="531" max="531" width="12.42578125" style="16" bestFit="1" customWidth="1"/>
    <col min="532" max="532" width="58" style="16" customWidth="1"/>
    <col min="533" max="533" width="3" style="16" customWidth="1"/>
    <col min="534" max="768" width="39.140625" style="16"/>
    <col min="769" max="769" width="3.85546875" style="16" customWidth="1"/>
    <col min="770" max="770" width="25.28515625" style="16" bestFit="1" customWidth="1"/>
    <col min="771" max="771" width="46.42578125" style="16" bestFit="1" customWidth="1"/>
    <col min="772" max="772" width="3.5703125" style="16" customWidth="1"/>
    <col min="773" max="773" width="12.7109375" style="16" bestFit="1" customWidth="1"/>
    <col min="774" max="774" width="36.140625" style="16" bestFit="1" customWidth="1"/>
    <col min="775" max="775" width="4" style="16" customWidth="1"/>
    <col min="776" max="776" width="5.7109375" style="16" bestFit="1" customWidth="1"/>
    <col min="777" max="777" width="29.85546875" style="16" customWidth="1"/>
    <col min="778" max="778" width="3.42578125" style="16" customWidth="1"/>
    <col min="779" max="779" width="34.140625" style="16" customWidth="1"/>
    <col min="780" max="780" width="3" style="16" customWidth="1"/>
    <col min="781" max="781" width="7.7109375" style="16" bestFit="1" customWidth="1"/>
    <col min="782" max="782" width="34.7109375" style="16" bestFit="1" customWidth="1"/>
    <col min="783" max="783" width="3" style="16" customWidth="1"/>
    <col min="784" max="784" width="27.7109375" style="16" bestFit="1" customWidth="1"/>
    <col min="785" max="785" width="70.85546875" style="16" bestFit="1" customWidth="1"/>
    <col min="786" max="786" width="3" style="16" customWidth="1"/>
    <col min="787" max="787" width="12.42578125" style="16" bestFit="1" customWidth="1"/>
    <col min="788" max="788" width="58" style="16" customWidth="1"/>
    <col min="789" max="789" width="3" style="16" customWidth="1"/>
    <col min="790" max="1024" width="39.140625" style="16"/>
    <col min="1025" max="1025" width="3.85546875" style="16" customWidth="1"/>
    <col min="1026" max="1026" width="25.28515625" style="16" bestFit="1" customWidth="1"/>
    <col min="1027" max="1027" width="46.42578125" style="16" bestFit="1" customWidth="1"/>
    <col min="1028" max="1028" width="3.5703125" style="16" customWidth="1"/>
    <col min="1029" max="1029" width="12.7109375" style="16" bestFit="1" customWidth="1"/>
    <col min="1030" max="1030" width="36.140625" style="16" bestFit="1" customWidth="1"/>
    <col min="1031" max="1031" width="4" style="16" customWidth="1"/>
    <col min="1032" max="1032" width="5.7109375" style="16" bestFit="1" customWidth="1"/>
    <col min="1033" max="1033" width="29.85546875" style="16" customWidth="1"/>
    <col min="1034" max="1034" width="3.42578125" style="16" customWidth="1"/>
    <col min="1035" max="1035" width="34.140625" style="16" customWidth="1"/>
    <col min="1036" max="1036" width="3" style="16" customWidth="1"/>
    <col min="1037" max="1037" width="7.7109375" style="16" bestFit="1" customWidth="1"/>
    <col min="1038" max="1038" width="34.7109375" style="16" bestFit="1" customWidth="1"/>
    <col min="1039" max="1039" width="3" style="16" customWidth="1"/>
    <col min="1040" max="1040" width="27.7109375" style="16" bestFit="1" customWidth="1"/>
    <col min="1041" max="1041" width="70.85546875" style="16" bestFit="1" customWidth="1"/>
    <col min="1042" max="1042" width="3" style="16" customWidth="1"/>
    <col min="1043" max="1043" width="12.42578125" style="16" bestFit="1" customWidth="1"/>
    <col min="1044" max="1044" width="58" style="16" customWidth="1"/>
    <col min="1045" max="1045" width="3" style="16" customWidth="1"/>
    <col min="1046" max="1280" width="39.140625" style="16"/>
    <col min="1281" max="1281" width="3.85546875" style="16" customWidth="1"/>
    <col min="1282" max="1282" width="25.28515625" style="16" bestFit="1" customWidth="1"/>
    <col min="1283" max="1283" width="46.42578125" style="16" bestFit="1" customWidth="1"/>
    <col min="1284" max="1284" width="3.5703125" style="16" customWidth="1"/>
    <col min="1285" max="1285" width="12.7109375" style="16" bestFit="1" customWidth="1"/>
    <col min="1286" max="1286" width="36.140625" style="16" bestFit="1" customWidth="1"/>
    <col min="1287" max="1287" width="4" style="16" customWidth="1"/>
    <col min="1288" max="1288" width="5.7109375" style="16" bestFit="1" customWidth="1"/>
    <col min="1289" max="1289" width="29.85546875" style="16" customWidth="1"/>
    <col min="1290" max="1290" width="3.42578125" style="16" customWidth="1"/>
    <col min="1291" max="1291" width="34.140625" style="16" customWidth="1"/>
    <col min="1292" max="1292" width="3" style="16" customWidth="1"/>
    <col min="1293" max="1293" width="7.7109375" style="16" bestFit="1" customWidth="1"/>
    <col min="1294" max="1294" width="34.7109375" style="16" bestFit="1" customWidth="1"/>
    <col min="1295" max="1295" width="3" style="16" customWidth="1"/>
    <col min="1296" max="1296" width="27.7109375" style="16" bestFit="1" customWidth="1"/>
    <col min="1297" max="1297" width="70.85546875" style="16" bestFit="1" customWidth="1"/>
    <col min="1298" max="1298" width="3" style="16" customWidth="1"/>
    <col min="1299" max="1299" width="12.42578125" style="16" bestFit="1" customWidth="1"/>
    <col min="1300" max="1300" width="58" style="16" customWidth="1"/>
    <col min="1301" max="1301" width="3" style="16" customWidth="1"/>
    <col min="1302" max="1536" width="39.140625" style="16"/>
    <col min="1537" max="1537" width="3.85546875" style="16" customWidth="1"/>
    <col min="1538" max="1538" width="25.28515625" style="16" bestFit="1" customWidth="1"/>
    <col min="1539" max="1539" width="46.42578125" style="16" bestFit="1" customWidth="1"/>
    <col min="1540" max="1540" width="3.5703125" style="16" customWidth="1"/>
    <col min="1541" max="1541" width="12.7109375" style="16" bestFit="1" customWidth="1"/>
    <col min="1542" max="1542" width="36.140625" style="16" bestFit="1" customWidth="1"/>
    <col min="1543" max="1543" width="4" style="16" customWidth="1"/>
    <col min="1544" max="1544" width="5.7109375" style="16" bestFit="1" customWidth="1"/>
    <col min="1545" max="1545" width="29.85546875" style="16" customWidth="1"/>
    <col min="1546" max="1546" width="3.42578125" style="16" customWidth="1"/>
    <col min="1547" max="1547" width="34.140625" style="16" customWidth="1"/>
    <col min="1548" max="1548" width="3" style="16" customWidth="1"/>
    <col min="1549" max="1549" width="7.7109375" style="16" bestFit="1" customWidth="1"/>
    <col min="1550" max="1550" width="34.7109375" style="16" bestFit="1" customWidth="1"/>
    <col min="1551" max="1551" width="3" style="16" customWidth="1"/>
    <col min="1552" max="1552" width="27.7109375" style="16" bestFit="1" customWidth="1"/>
    <col min="1553" max="1553" width="70.85546875" style="16" bestFit="1" customWidth="1"/>
    <col min="1554" max="1554" width="3" style="16" customWidth="1"/>
    <col min="1555" max="1555" width="12.42578125" style="16" bestFit="1" customWidth="1"/>
    <col min="1556" max="1556" width="58" style="16" customWidth="1"/>
    <col min="1557" max="1557" width="3" style="16" customWidth="1"/>
    <col min="1558" max="1792" width="39.140625" style="16"/>
    <col min="1793" max="1793" width="3.85546875" style="16" customWidth="1"/>
    <col min="1794" max="1794" width="25.28515625" style="16" bestFit="1" customWidth="1"/>
    <col min="1795" max="1795" width="46.42578125" style="16" bestFit="1" customWidth="1"/>
    <col min="1796" max="1796" width="3.5703125" style="16" customWidth="1"/>
    <col min="1797" max="1797" width="12.7109375" style="16" bestFit="1" customWidth="1"/>
    <col min="1798" max="1798" width="36.140625" style="16" bestFit="1" customWidth="1"/>
    <col min="1799" max="1799" width="4" style="16" customWidth="1"/>
    <col min="1800" max="1800" width="5.7109375" style="16" bestFit="1" customWidth="1"/>
    <col min="1801" max="1801" width="29.85546875" style="16" customWidth="1"/>
    <col min="1802" max="1802" width="3.42578125" style="16" customWidth="1"/>
    <col min="1803" max="1803" width="34.140625" style="16" customWidth="1"/>
    <col min="1804" max="1804" width="3" style="16" customWidth="1"/>
    <col min="1805" max="1805" width="7.7109375" style="16" bestFit="1" customWidth="1"/>
    <col min="1806" max="1806" width="34.7109375" style="16" bestFit="1" customWidth="1"/>
    <col min="1807" max="1807" width="3" style="16" customWidth="1"/>
    <col min="1808" max="1808" width="27.7109375" style="16" bestFit="1" customWidth="1"/>
    <col min="1809" max="1809" width="70.85546875" style="16" bestFit="1" customWidth="1"/>
    <col min="1810" max="1810" width="3" style="16" customWidth="1"/>
    <col min="1811" max="1811" width="12.42578125" style="16" bestFit="1" customWidth="1"/>
    <col min="1812" max="1812" width="58" style="16" customWidth="1"/>
    <col min="1813" max="1813" width="3" style="16" customWidth="1"/>
    <col min="1814" max="2048" width="39.140625" style="16"/>
    <col min="2049" max="2049" width="3.85546875" style="16" customWidth="1"/>
    <col min="2050" max="2050" width="25.28515625" style="16" bestFit="1" customWidth="1"/>
    <col min="2051" max="2051" width="46.42578125" style="16" bestFit="1" customWidth="1"/>
    <col min="2052" max="2052" width="3.5703125" style="16" customWidth="1"/>
    <col min="2053" max="2053" width="12.7109375" style="16" bestFit="1" customWidth="1"/>
    <col min="2054" max="2054" width="36.140625" style="16" bestFit="1" customWidth="1"/>
    <col min="2055" max="2055" width="4" style="16" customWidth="1"/>
    <col min="2056" max="2056" width="5.7109375" style="16" bestFit="1" customWidth="1"/>
    <col min="2057" max="2057" width="29.85546875" style="16" customWidth="1"/>
    <col min="2058" max="2058" width="3.42578125" style="16" customWidth="1"/>
    <col min="2059" max="2059" width="34.140625" style="16" customWidth="1"/>
    <col min="2060" max="2060" width="3" style="16" customWidth="1"/>
    <col min="2061" max="2061" width="7.7109375" style="16" bestFit="1" customWidth="1"/>
    <col min="2062" max="2062" width="34.7109375" style="16" bestFit="1" customWidth="1"/>
    <col min="2063" max="2063" width="3" style="16" customWidth="1"/>
    <col min="2064" max="2064" width="27.7109375" style="16" bestFit="1" customWidth="1"/>
    <col min="2065" max="2065" width="70.85546875" style="16" bestFit="1" customWidth="1"/>
    <col min="2066" max="2066" width="3" style="16" customWidth="1"/>
    <col min="2067" max="2067" width="12.42578125" style="16" bestFit="1" customWidth="1"/>
    <col min="2068" max="2068" width="58" style="16" customWidth="1"/>
    <col min="2069" max="2069" width="3" style="16" customWidth="1"/>
    <col min="2070" max="2304" width="39.140625" style="16"/>
    <col min="2305" max="2305" width="3.85546875" style="16" customWidth="1"/>
    <col min="2306" max="2306" width="25.28515625" style="16" bestFit="1" customWidth="1"/>
    <col min="2307" max="2307" width="46.42578125" style="16" bestFit="1" customWidth="1"/>
    <col min="2308" max="2308" width="3.5703125" style="16" customWidth="1"/>
    <col min="2309" max="2309" width="12.7109375" style="16" bestFit="1" customWidth="1"/>
    <col min="2310" max="2310" width="36.140625" style="16" bestFit="1" customWidth="1"/>
    <col min="2311" max="2311" width="4" style="16" customWidth="1"/>
    <col min="2312" max="2312" width="5.7109375" style="16" bestFit="1" customWidth="1"/>
    <col min="2313" max="2313" width="29.85546875" style="16" customWidth="1"/>
    <col min="2314" max="2314" width="3.42578125" style="16" customWidth="1"/>
    <col min="2315" max="2315" width="34.140625" style="16" customWidth="1"/>
    <col min="2316" max="2316" width="3" style="16" customWidth="1"/>
    <col min="2317" max="2317" width="7.7109375" style="16" bestFit="1" customWidth="1"/>
    <col min="2318" max="2318" width="34.7109375" style="16" bestFit="1" customWidth="1"/>
    <col min="2319" max="2319" width="3" style="16" customWidth="1"/>
    <col min="2320" max="2320" width="27.7109375" style="16" bestFit="1" customWidth="1"/>
    <col min="2321" max="2321" width="70.85546875" style="16" bestFit="1" customWidth="1"/>
    <col min="2322" max="2322" width="3" style="16" customWidth="1"/>
    <col min="2323" max="2323" width="12.42578125" style="16" bestFit="1" customWidth="1"/>
    <col min="2324" max="2324" width="58" style="16" customWidth="1"/>
    <col min="2325" max="2325" width="3" style="16" customWidth="1"/>
    <col min="2326" max="2560" width="39.140625" style="16"/>
    <col min="2561" max="2561" width="3.85546875" style="16" customWidth="1"/>
    <col min="2562" max="2562" width="25.28515625" style="16" bestFit="1" customWidth="1"/>
    <col min="2563" max="2563" width="46.42578125" style="16" bestFit="1" customWidth="1"/>
    <col min="2564" max="2564" width="3.5703125" style="16" customWidth="1"/>
    <col min="2565" max="2565" width="12.7109375" style="16" bestFit="1" customWidth="1"/>
    <col min="2566" max="2566" width="36.140625" style="16" bestFit="1" customWidth="1"/>
    <col min="2567" max="2567" width="4" style="16" customWidth="1"/>
    <col min="2568" max="2568" width="5.7109375" style="16" bestFit="1" customWidth="1"/>
    <col min="2569" max="2569" width="29.85546875" style="16" customWidth="1"/>
    <col min="2570" max="2570" width="3.42578125" style="16" customWidth="1"/>
    <col min="2571" max="2571" width="34.140625" style="16" customWidth="1"/>
    <col min="2572" max="2572" width="3" style="16" customWidth="1"/>
    <col min="2573" max="2573" width="7.7109375" style="16" bestFit="1" customWidth="1"/>
    <col min="2574" max="2574" width="34.7109375" style="16" bestFit="1" customWidth="1"/>
    <col min="2575" max="2575" width="3" style="16" customWidth="1"/>
    <col min="2576" max="2576" width="27.7109375" style="16" bestFit="1" customWidth="1"/>
    <col min="2577" max="2577" width="70.85546875" style="16" bestFit="1" customWidth="1"/>
    <col min="2578" max="2578" width="3" style="16" customWidth="1"/>
    <col min="2579" max="2579" width="12.42578125" style="16" bestFit="1" customWidth="1"/>
    <col min="2580" max="2580" width="58" style="16" customWidth="1"/>
    <col min="2581" max="2581" width="3" style="16" customWidth="1"/>
    <col min="2582" max="2816" width="39.140625" style="16"/>
    <col min="2817" max="2817" width="3.85546875" style="16" customWidth="1"/>
    <col min="2818" max="2818" width="25.28515625" style="16" bestFit="1" customWidth="1"/>
    <col min="2819" max="2819" width="46.42578125" style="16" bestFit="1" customWidth="1"/>
    <col min="2820" max="2820" width="3.5703125" style="16" customWidth="1"/>
    <col min="2821" max="2821" width="12.7109375" style="16" bestFit="1" customWidth="1"/>
    <col min="2822" max="2822" width="36.140625" style="16" bestFit="1" customWidth="1"/>
    <col min="2823" max="2823" width="4" style="16" customWidth="1"/>
    <col min="2824" max="2824" width="5.7109375" style="16" bestFit="1" customWidth="1"/>
    <col min="2825" max="2825" width="29.85546875" style="16" customWidth="1"/>
    <col min="2826" max="2826" width="3.42578125" style="16" customWidth="1"/>
    <col min="2827" max="2827" width="34.140625" style="16" customWidth="1"/>
    <col min="2828" max="2828" width="3" style="16" customWidth="1"/>
    <col min="2829" max="2829" width="7.7109375" style="16" bestFit="1" customWidth="1"/>
    <col min="2830" max="2830" width="34.7109375" style="16" bestFit="1" customWidth="1"/>
    <col min="2831" max="2831" width="3" style="16" customWidth="1"/>
    <col min="2832" max="2832" width="27.7109375" style="16" bestFit="1" customWidth="1"/>
    <col min="2833" max="2833" width="70.85546875" style="16" bestFit="1" customWidth="1"/>
    <col min="2834" max="2834" width="3" style="16" customWidth="1"/>
    <col min="2835" max="2835" width="12.42578125" style="16" bestFit="1" customWidth="1"/>
    <col min="2836" max="2836" width="58" style="16" customWidth="1"/>
    <col min="2837" max="2837" width="3" style="16" customWidth="1"/>
    <col min="2838" max="3072" width="39.140625" style="16"/>
    <col min="3073" max="3073" width="3.85546875" style="16" customWidth="1"/>
    <col min="3074" max="3074" width="25.28515625" style="16" bestFit="1" customWidth="1"/>
    <col min="3075" max="3075" width="46.42578125" style="16" bestFit="1" customWidth="1"/>
    <col min="3076" max="3076" width="3.5703125" style="16" customWidth="1"/>
    <col min="3077" max="3077" width="12.7109375" style="16" bestFit="1" customWidth="1"/>
    <col min="3078" max="3078" width="36.140625" style="16" bestFit="1" customWidth="1"/>
    <col min="3079" max="3079" width="4" style="16" customWidth="1"/>
    <col min="3080" max="3080" width="5.7109375" style="16" bestFit="1" customWidth="1"/>
    <col min="3081" max="3081" width="29.85546875" style="16" customWidth="1"/>
    <col min="3082" max="3082" width="3.42578125" style="16" customWidth="1"/>
    <col min="3083" max="3083" width="34.140625" style="16" customWidth="1"/>
    <col min="3084" max="3084" width="3" style="16" customWidth="1"/>
    <col min="3085" max="3085" width="7.7109375" style="16" bestFit="1" customWidth="1"/>
    <col min="3086" max="3086" width="34.7109375" style="16" bestFit="1" customWidth="1"/>
    <col min="3087" max="3087" width="3" style="16" customWidth="1"/>
    <col min="3088" max="3088" width="27.7109375" style="16" bestFit="1" customWidth="1"/>
    <col min="3089" max="3089" width="70.85546875" style="16" bestFit="1" customWidth="1"/>
    <col min="3090" max="3090" width="3" style="16" customWidth="1"/>
    <col min="3091" max="3091" width="12.42578125" style="16" bestFit="1" customWidth="1"/>
    <col min="3092" max="3092" width="58" style="16" customWidth="1"/>
    <col min="3093" max="3093" width="3" style="16" customWidth="1"/>
    <col min="3094" max="3328" width="39.140625" style="16"/>
    <col min="3329" max="3329" width="3.85546875" style="16" customWidth="1"/>
    <col min="3330" max="3330" width="25.28515625" style="16" bestFit="1" customWidth="1"/>
    <col min="3331" max="3331" width="46.42578125" style="16" bestFit="1" customWidth="1"/>
    <col min="3332" max="3332" width="3.5703125" style="16" customWidth="1"/>
    <col min="3333" max="3333" width="12.7109375" style="16" bestFit="1" customWidth="1"/>
    <col min="3334" max="3334" width="36.140625" style="16" bestFit="1" customWidth="1"/>
    <col min="3335" max="3335" width="4" style="16" customWidth="1"/>
    <col min="3336" max="3336" width="5.7109375" style="16" bestFit="1" customWidth="1"/>
    <col min="3337" max="3337" width="29.85546875" style="16" customWidth="1"/>
    <col min="3338" max="3338" width="3.42578125" style="16" customWidth="1"/>
    <col min="3339" max="3339" width="34.140625" style="16" customWidth="1"/>
    <col min="3340" max="3340" width="3" style="16" customWidth="1"/>
    <col min="3341" max="3341" width="7.7109375" style="16" bestFit="1" customWidth="1"/>
    <col min="3342" max="3342" width="34.7109375" style="16" bestFit="1" customWidth="1"/>
    <col min="3343" max="3343" width="3" style="16" customWidth="1"/>
    <col min="3344" max="3344" width="27.7109375" style="16" bestFit="1" customWidth="1"/>
    <col min="3345" max="3345" width="70.85546875" style="16" bestFit="1" customWidth="1"/>
    <col min="3346" max="3346" width="3" style="16" customWidth="1"/>
    <col min="3347" max="3347" width="12.42578125" style="16" bestFit="1" customWidth="1"/>
    <col min="3348" max="3348" width="58" style="16" customWidth="1"/>
    <col min="3349" max="3349" width="3" style="16" customWidth="1"/>
    <col min="3350" max="3584" width="39.140625" style="16"/>
    <col min="3585" max="3585" width="3.85546875" style="16" customWidth="1"/>
    <col min="3586" max="3586" width="25.28515625" style="16" bestFit="1" customWidth="1"/>
    <col min="3587" max="3587" width="46.42578125" style="16" bestFit="1" customWidth="1"/>
    <col min="3588" max="3588" width="3.5703125" style="16" customWidth="1"/>
    <col min="3589" max="3589" width="12.7109375" style="16" bestFit="1" customWidth="1"/>
    <col min="3590" max="3590" width="36.140625" style="16" bestFit="1" customWidth="1"/>
    <col min="3591" max="3591" width="4" style="16" customWidth="1"/>
    <col min="3592" max="3592" width="5.7109375" style="16" bestFit="1" customWidth="1"/>
    <col min="3593" max="3593" width="29.85546875" style="16" customWidth="1"/>
    <col min="3594" max="3594" width="3.42578125" style="16" customWidth="1"/>
    <col min="3595" max="3595" width="34.140625" style="16" customWidth="1"/>
    <col min="3596" max="3596" width="3" style="16" customWidth="1"/>
    <col min="3597" max="3597" width="7.7109375" style="16" bestFit="1" customWidth="1"/>
    <col min="3598" max="3598" width="34.7109375" style="16" bestFit="1" customWidth="1"/>
    <col min="3599" max="3599" width="3" style="16" customWidth="1"/>
    <col min="3600" max="3600" width="27.7109375" style="16" bestFit="1" customWidth="1"/>
    <col min="3601" max="3601" width="70.85546875" style="16" bestFit="1" customWidth="1"/>
    <col min="3602" max="3602" width="3" style="16" customWidth="1"/>
    <col min="3603" max="3603" width="12.42578125" style="16" bestFit="1" customWidth="1"/>
    <col min="3604" max="3604" width="58" style="16" customWidth="1"/>
    <col min="3605" max="3605" width="3" style="16" customWidth="1"/>
    <col min="3606" max="3840" width="39.140625" style="16"/>
    <col min="3841" max="3841" width="3.85546875" style="16" customWidth="1"/>
    <col min="3842" max="3842" width="25.28515625" style="16" bestFit="1" customWidth="1"/>
    <col min="3843" max="3843" width="46.42578125" style="16" bestFit="1" customWidth="1"/>
    <col min="3844" max="3844" width="3.5703125" style="16" customWidth="1"/>
    <col min="3845" max="3845" width="12.7109375" style="16" bestFit="1" customWidth="1"/>
    <col min="3846" max="3846" width="36.140625" style="16" bestFit="1" customWidth="1"/>
    <col min="3847" max="3847" width="4" style="16" customWidth="1"/>
    <col min="3848" max="3848" width="5.7109375" style="16" bestFit="1" customWidth="1"/>
    <col min="3849" max="3849" width="29.85546875" style="16" customWidth="1"/>
    <col min="3850" max="3850" width="3.42578125" style="16" customWidth="1"/>
    <col min="3851" max="3851" width="34.140625" style="16" customWidth="1"/>
    <col min="3852" max="3852" width="3" style="16" customWidth="1"/>
    <col min="3853" max="3853" width="7.7109375" style="16" bestFit="1" customWidth="1"/>
    <col min="3854" max="3854" width="34.7109375" style="16" bestFit="1" customWidth="1"/>
    <col min="3855" max="3855" width="3" style="16" customWidth="1"/>
    <col min="3856" max="3856" width="27.7109375" style="16" bestFit="1" customWidth="1"/>
    <col min="3857" max="3857" width="70.85546875" style="16" bestFit="1" customWidth="1"/>
    <col min="3858" max="3858" width="3" style="16" customWidth="1"/>
    <col min="3859" max="3859" width="12.42578125" style="16" bestFit="1" customWidth="1"/>
    <col min="3860" max="3860" width="58" style="16" customWidth="1"/>
    <col min="3861" max="3861" width="3" style="16" customWidth="1"/>
    <col min="3862" max="4096" width="39.140625" style="16"/>
    <col min="4097" max="4097" width="3.85546875" style="16" customWidth="1"/>
    <col min="4098" max="4098" width="25.28515625" style="16" bestFit="1" customWidth="1"/>
    <col min="4099" max="4099" width="46.42578125" style="16" bestFit="1" customWidth="1"/>
    <col min="4100" max="4100" width="3.5703125" style="16" customWidth="1"/>
    <col min="4101" max="4101" width="12.7109375" style="16" bestFit="1" customWidth="1"/>
    <col min="4102" max="4102" width="36.140625" style="16" bestFit="1" customWidth="1"/>
    <col min="4103" max="4103" width="4" style="16" customWidth="1"/>
    <col min="4104" max="4104" width="5.7109375" style="16" bestFit="1" customWidth="1"/>
    <col min="4105" max="4105" width="29.85546875" style="16" customWidth="1"/>
    <col min="4106" max="4106" width="3.42578125" style="16" customWidth="1"/>
    <col min="4107" max="4107" width="34.140625" style="16" customWidth="1"/>
    <col min="4108" max="4108" width="3" style="16" customWidth="1"/>
    <col min="4109" max="4109" width="7.7109375" style="16" bestFit="1" customWidth="1"/>
    <col min="4110" max="4110" width="34.7109375" style="16" bestFit="1" customWidth="1"/>
    <col min="4111" max="4111" width="3" style="16" customWidth="1"/>
    <col min="4112" max="4112" width="27.7109375" style="16" bestFit="1" customWidth="1"/>
    <col min="4113" max="4113" width="70.85546875" style="16" bestFit="1" customWidth="1"/>
    <col min="4114" max="4114" width="3" style="16" customWidth="1"/>
    <col min="4115" max="4115" width="12.42578125" style="16" bestFit="1" customWidth="1"/>
    <col min="4116" max="4116" width="58" style="16" customWidth="1"/>
    <col min="4117" max="4117" width="3" style="16" customWidth="1"/>
    <col min="4118" max="4352" width="39.140625" style="16"/>
    <col min="4353" max="4353" width="3.85546875" style="16" customWidth="1"/>
    <col min="4354" max="4354" width="25.28515625" style="16" bestFit="1" customWidth="1"/>
    <col min="4355" max="4355" width="46.42578125" style="16" bestFit="1" customWidth="1"/>
    <col min="4356" max="4356" width="3.5703125" style="16" customWidth="1"/>
    <col min="4357" max="4357" width="12.7109375" style="16" bestFit="1" customWidth="1"/>
    <col min="4358" max="4358" width="36.140625" style="16" bestFit="1" customWidth="1"/>
    <col min="4359" max="4359" width="4" style="16" customWidth="1"/>
    <col min="4360" max="4360" width="5.7109375" style="16" bestFit="1" customWidth="1"/>
    <col min="4361" max="4361" width="29.85546875" style="16" customWidth="1"/>
    <col min="4362" max="4362" width="3.42578125" style="16" customWidth="1"/>
    <col min="4363" max="4363" width="34.140625" style="16" customWidth="1"/>
    <col min="4364" max="4364" width="3" style="16" customWidth="1"/>
    <col min="4365" max="4365" width="7.7109375" style="16" bestFit="1" customWidth="1"/>
    <col min="4366" max="4366" width="34.7109375" style="16" bestFit="1" customWidth="1"/>
    <col min="4367" max="4367" width="3" style="16" customWidth="1"/>
    <col min="4368" max="4368" width="27.7109375" style="16" bestFit="1" customWidth="1"/>
    <col min="4369" max="4369" width="70.85546875" style="16" bestFit="1" customWidth="1"/>
    <col min="4370" max="4370" width="3" style="16" customWidth="1"/>
    <col min="4371" max="4371" width="12.42578125" style="16" bestFit="1" customWidth="1"/>
    <col min="4372" max="4372" width="58" style="16" customWidth="1"/>
    <col min="4373" max="4373" width="3" style="16" customWidth="1"/>
    <col min="4374" max="4608" width="39.140625" style="16"/>
    <col min="4609" max="4609" width="3.85546875" style="16" customWidth="1"/>
    <col min="4610" max="4610" width="25.28515625" style="16" bestFit="1" customWidth="1"/>
    <col min="4611" max="4611" width="46.42578125" style="16" bestFit="1" customWidth="1"/>
    <col min="4612" max="4612" width="3.5703125" style="16" customWidth="1"/>
    <col min="4613" max="4613" width="12.7109375" style="16" bestFit="1" customWidth="1"/>
    <col min="4614" max="4614" width="36.140625" style="16" bestFit="1" customWidth="1"/>
    <col min="4615" max="4615" width="4" style="16" customWidth="1"/>
    <col min="4616" max="4616" width="5.7109375" style="16" bestFit="1" customWidth="1"/>
    <col min="4617" max="4617" width="29.85546875" style="16" customWidth="1"/>
    <col min="4618" max="4618" width="3.42578125" style="16" customWidth="1"/>
    <col min="4619" max="4619" width="34.140625" style="16" customWidth="1"/>
    <col min="4620" max="4620" width="3" style="16" customWidth="1"/>
    <col min="4621" max="4621" width="7.7109375" style="16" bestFit="1" customWidth="1"/>
    <col min="4622" max="4622" width="34.7109375" style="16" bestFit="1" customWidth="1"/>
    <col min="4623" max="4623" width="3" style="16" customWidth="1"/>
    <col min="4624" max="4624" width="27.7109375" style="16" bestFit="1" customWidth="1"/>
    <col min="4625" max="4625" width="70.85546875" style="16" bestFit="1" customWidth="1"/>
    <col min="4626" max="4626" width="3" style="16" customWidth="1"/>
    <col min="4627" max="4627" width="12.42578125" style="16" bestFit="1" customWidth="1"/>
    <col min="4628" max="4628" width="58" style="16" customWidth="1"/>
    <col min="4629" max="4629" width="3" style="16" customWidth="1"/>
    <col min="4630" max="4864" width="39.140625" style="16"/>
    <col min="4865" max="4865" width="3.85546875" style="16" customWidth="1"/>
    <col min="4866" max="4866" width="25.28515625" style="16" bestFit="1" customWidth="1"/>
    <col min="4867" max="4867" width="46.42578125" style="16" bestFit="1" customWidth="1"/>
    <col min="4868" max="4868" width="3.5703125" style="16" customWidth="1"/>
    <col min="4869" max="4869" width="12.7109375" style="16" bestFit="1" customWidth="1"/>
    <col min="4870" max="4870" width="36.140625" style="16" bestFit="1" customWidth="1"/>
    <col min="4871" max="4871" width="4" style="16" customWidth="1"/>
    <col min="4872" max="4872" width="5.7109375" style="16" bestFit="1" customWidth="1"/>
    <col min="4873" max="4873" width="29.85546875" style="16" customWidth="1"/>
    <col min="4874" max="4874" width="3.42578125" style="16" customWidth="1"/>
    <col min="4875" max="4875" width="34.140625" style="16" customWidth="1"/>
    <col min="4876" max="4876" width="3" style="16" customWidth="1"/>
    <col min="4877" max="4877" width="7.7109375" style="16" bestFit="1" customWidth="1"/>
    <col min="4878" max="4878" width="34.7109375" style="16" bestFit="1" customWidth="1"/>
    <col min="4879" max="4879" width="3" style="16" customWidth="1"/>
    <col min="4880" max="4880" width="27.7109375" style="16" bestFit="1" customWidth="1"/>
    <col min="4881" max="4881" width="70.85546875" style="16" bestFit="1" customWidth="1"/>
    <col min="4882" max="4882" width="3" style="16" customWidth="1"/>
    <col min="4883" max="4883" width="12.42578125" style="16" bestFit="1" customWidth="1"/>
    <col min="4884" max="4884" width="58" style="16" customWidth="1"/>
    <col min="4885" max="4885" width="3" style="16" customWidth="1"/>
    <col min="4886" max="5120" width="39.140625" style="16"/>
    <col min="5121" max="5121" width="3.85546875" style="16" customWidth="1"/>
    <col min="5122" max="5122" width="25.28515625" style="16" bestFit="1" customWidth="1"/>
    <col min="5123" max="5123" width="46.42578125" style="16" bestFit="1" customWidth="1"/>
    <col min="5124" max="5124" width="3.5703125" style="16" customWidth="1"/>
    <col min="5125" max="5125" width="12.7109375" style="16" bestFit="1" customWidth="1"/>
    <col min="5126" max="5126" width="36.140625" style="16" bestFit="1" customWidth="1"/>
    <col min="5127" max="5127" width="4" style="16" customWidth="1"/>
    <col min="5128" max="5128" width="5.7109375" style="16" bestFit="1" customWidth="1"/>
    <col min="5129" max="5129" width="29.85546875" style="16" customWidth="1"/>
    <col min="5130" max="5130" width="3.42578125" style="16" customWidth="1"/>
    <col min="5131" max="5131" width="34.140625" style="16" customWidth="1"/>
    <col min="5132" max="5132" width="3" style="16" customWidth="1"/>
    <col min="5133" max="5133" width="7.7109375" style="16" bestFit="1" customWidth="1"/>
    <col min="5134" max="5134" width="34.7109375" style="16" bestFit="1" customWidth="1"/>
    <col min="5135" max="5135" width="3" style="16" customWidth="1"/>
    <col min="5136" max="5136" width="27.7109375" style="16" bestFit="1" customWidth="1"/>
    <col min="5137" max="5137" width="70.85546875" style="16" bestFit="1" customWidth="1"/>
    <col min="5138" max="5138" width="3" style="16" customWidth="1"/>
    <col min="5139" max="5139" width="12.42578125" style="16" bestFit="1" customWidth="1"/>
    <col min="5140" max="5140" width="58" style="16" customWidth="1"/>
    <col min="5141" max="5141" width="3" style="16" customWidth="1"/>
    <col min="5142" max="5376" width="39.140625" style="16"/>
    <col min="5377" max="5377" width="3.85546875" style="16" customWidth="1"/>
    <col min="5378" max="5378" width="25.28515625" style="16" bestFit="1" customWidth="1"/>
    <col min="5379" max="5379" width="46.42578125" style="16" bestFit="1" customWidth="1"/>
    <col min="5380" max="5380" width="3.5703125" style="16" customWidth="1"/>
    <col min="5381" max="5381" width="12.7109375" style="16" bestFit="1" customWidth="1"/>
    <col min="5382" max="5382" width="36.140625" style="16" bestFit="1" customWidth="1"/>
    <col min="5383" max="5383" width="4" style="16" customWidth="1"/>
    <col min="5384" max="5384" width="5.7109375" style="16" bestFit="1" customWidth="1"/>
    <col min="5385" max="5385" width="29.85546875" style="16" customWidth="1"/>
    <col min="5386" max="5386" width="3.42578125" style="16" customWidth="1"/>
    <col min="5387" max="5387" width="34.140625" style="16" customWidth="1"/>
    <col min="5388" max="5388" width="3" style="16" customWidth="1"/>
    <col min="5389" max="5389" width="7.7109375" style="16" bestFit="1" customWidth="1"/>
    <col min="5390" max="5390" width="34.7109375" style="16" bestFit="1" customWidth="1"/>
    <col min="5391" max="5391" width="3" style="16" customWidth="1"/>
    <col min="5392" max="5392" width="27.7109375" style="16" bestFit="1" customWidth="1"/>
    <col min="5393" max="5393" width="70.85546875" style="16" bestFit="1" customWidth="1"/>
    <col min="5394" max="5394" width="3" style="16" customWidth="1"/>
    <col min="5395" max="5395" width="12.42578125" style="16" bestFit="1" customWidth="1"/>
    <col min="5396" max="5396" width="58" style="16" customWidth="1"/>
    <col min="5397" max="5397" width="3" style="16" customWidth="1"/>
    <col min="5398" max="5632" width="39.140625" style="16"/>
    <col min="5633" max="5633" width="3.85546875" style="16" customWidth="1"/>
    <col min="5634" max="5634" width="25.28515625" style="16" bestFit="1" customWidth="1"/>
    <col min="5635" max="5635" width="46.42578125" style="16" bestFit="1" customWidth="1"/>
    <col min="5636" max="5636" width="3.5703125" style="16" customWidth="1"/>
    <col min="5637" max="5637" width="12.7109375" style="16" bestFit="1" customWidth="1"/>
    <col min="5638" max="5638" width="36.140625" style="16" bestFit="1" customWidth="1"/>
    <col min="5639" max="5639" width="4" style="16" customWidth="1"/>
    <col min="5640" max="5640" width="5.7109375" style="16" bestFit="1" customWidth="1"/>
    <col min="5641" max="5641" width="29.85546875" style="16" customWidth="1"/>
    <col min="5642" max="5642" width="3.42578125" style="16" customWidth="1"/>
    <col min="5643" max="5643" width="34.140625" style="16" customWidth="1"/>
    <col min="5644" max="5644" width="3" style="16" customWidth="1"/>
    <col min="5645" max="5645" width="7.7109375" style="16" bestFit="1" customWidth="1"/>
    <col min="5646" max="5646" width="34.7109375" style="16" bestFit="1" customWidth="1"/>
    <col min="5647" max="5647" width="3" style="16" customWidth="1"/>
    <col min="5648" max="5648" width="27.7109375" style="16" bestFit="1" customWidth="1"/>
    <col min="5649" max="5649" width="70.85546875" style="16" bestFit="1" customWidth="1"/>
    <col min="5650" max="5650" width="3" style="16" customWidth="1"/>
    <col min="5651" max="5651" width="12.42578125" style="16" bestFit="1" customWidth="1"/>
    <col min="5652" max="5652" width="58" style="16" customWidth="1"/>
    <col min="5653" max="5653" width="3" style="16" customWidth="1"/>
    <col min="5654" max="5888" width="39.140625" style="16"/>
    <col min="5889" max="5889" width="3.85546875" style="16" customWidth="1"/>
    <col min="5890" max="5890" width="25.28515625" style="16" bestFit="1" customWidth="1"/>
    <col min="5891" max="5891" width="46.42578125" style="16" bestFit="1" customWidth="1"/>
    <col min="5892" max="5892" width="3.5703125" style="16" customWidth="1"/>
    <col min="5893" max="5893" width="12.7109375" style="16" bestFit="1" customWidth="1"/>
    <col min="5894" max="5894" width="36.140625" style="16" bestFit="1" customWidth="1"/>
    <col min="5895" max="5895" width="4" style="16" customWidth="1"/>
    <col min="5896" max="5896" width="5.7109375" style="16" bestFit="1" customWidth="1"/>
    <col min="5897" max="5897" width="29.85546875" style="16" customWidth="1"/>
    <col min="5898" max="5898" width="3.42578125" style="16" customWidth="1"/>
    <col min="5899" max="5899" width="34.140625" style="16" customWidth="1"/>
    <col min="5900" max="5900" width="3" style="16" customWidth="1"/>
    <col min="5901" max="5901" width="7.7109375" style="16" bestFit="1" customWidth="1"/>
    <col min="5902" max="5902" width="34.7109375" style="16" bestFit="1" customWidth="1"/>
    <col min="5903" max="5903" width="3" style="16" customWidth="1"/>
    <col min="5904" max="5904" width="27.7109375" style="16" bestFit="1" customWidth="1"/>
    <col min="5905" max="5905" width="70.85546875" style="16" bestFit="1" customWidth="1"/>
    <col min="5906" max="5906" width="3" style="16" customWidth="1"/>
    <col min="5907" max="5907" width="12.42578125" style="16" bestFit="1" customWidth="1"/>
    <col min="5908" max="5908" width="58" style="16" customWidth="1"/>
    <col min="5909" max="5909" width="3" style="16" customWidth="1"/>
    <col min="5910" max="6144" width="39.140625" style="16"/>
    <col min="6145" max="6145" width="3.85546875" style="16" customWidth="1"/>
    <col min="6146" max="6146" width="25.28515625" style="16" bestFit="1" customWidth="1"/>
    <col min="6147" max="6147" width="46.42578125" style="16" bestFit="1" customWidth="1"/>
    <col min="6148" max="6148" width="3.5703125" style="16" customWidth="1"/>
    <col min="6149" max="6149" width="12.7109375" style="16" bestFit="1" customWidth="1"/>
    <col min="6150" max="6150" width="36.140625" style="16" bestFit="1" customWidth="1"/>
    <col min="6151" max="6151" width="4" style="16" customWidth="1"/>
    <col min="6152" max="6152" width="5.7109375" style="16" bestFit="1" customWidth="1"/>
    <col min="6153" max="6153" width="29.85546875" style="16" customWidth="1"/>
    <col min="6154" max="6154" width="3.42578125" style="16" customWidth="1"/>
    <col min="6155" max="6155" width="34.140625" style="16" customWidth="1"/>
    <col min="6156" max="6156" width="3" style="16" customWidth="1"/>
    <col min="6157" max="6157" width="7.7109375" style="16" bestFit="1" customWidth="1"/>
    <col min="6158" max="6158" width="34.7109375" style="16" bestFit="1" customWidth="1"/>
    <col min="6159" max="6159" width="3" style="16" customWidth="1"/>
    <col min="6160" max="6160" width="27.7109375" style="16" bestFit="1" customWidth="1"/>
    <col min="6161" max="6161" width="70.85546875" style="16" bestFit="1" customWidth="1"/>
    <col min="6162" max="6162" width="3" style="16" customWidth="1"/>
    <col min="6163" max="6163" width="12.42578125" style="16" bestFit="1" customWidth="1"/>
    <col min="6164" max="6164" width="58" style="16" customWidth="1"/>
    <col min="6165" max="6165" width="3" style="16" customWidth="1"/>
    <col min="6166" max="6400" width="39.140625" style="16"/>
    <col min="6401" max="6401" width="3.85546875" style="16" customWidth="1"/>
    <col min="6402" max="6402" width="25.28515625" style="16" bestFit="1" customWidth="1"/>
    <col min="6403" max="6403" width="46.42578125" style="16" bestFit="1" customWidth="1"/>
    <col min="6404" max="6404" width="3.5703125" style="16" customWidth="1"/>
    <col min="6405" max="6405" width="12.7109375" style="16" bestFit="1" customWidth="1"/>
    <col min="6406" max="6406" width="36.140625" style="16" bestFit="1" customWidth="1"/>
    <col min="6407" max="6407" width="4" style="16" customWidth="1"/>
    <col min="6408" max="6408" width="5.7109375" style="16" bestFit="1" customWidth="1"/>
    <col min="6409" max="6409" width="29.85546875" style="16" customWidth="1"/>
    <col min="6410" max="6410" width="3.42578125" style="16" customWidth="1"/>
    <col min="6411" max="6411" width="34.140625" style="16" customWidth="1"/>
    <col min="6412" max="6412" width="3" style="16" customWidth="1"/>
    <col min="6413" max="6413" width="7.7109375" style="16" bestFit="1" customWidth="1"/>
    <col min="6414" max="6414" width="34.7109375" style="16" bestFit="1" customWidth="1"/>
    <col min="6415" max="6415" width="3" style="16" customWidth="1"/>
    <col min="6416" max="6416" width="27.7109375" style="16" bestFit="1" customWidth="1"/>
    <col min="6417" max="6417" width="70.85546875" style="16" bestFit="1" customWidth="1"/>
    <col min="6418" max="6418" width="3" style="16" customWidth="1"/>
    <col min="6419" max="6419" width="12.42578125" style="16" bestFit="1" customWidth="1"/>
    <col min="6420" max="6420" width="58" style="16" customWidth="1"/>
    <col min="6421" max="6421" width="3" style="16" customWidth="1"/>
    <col min="6422" max="6656" width="39.140625" style="16"/>
    <col min="6657" max="6657" width="3.85546875" style="16" customWidth="1"/>
    <col min="6658" max="6658" width="25.28515625" style="16" bestFit="1" customWidth="1"/>
    <col min="6659" max="6659" width="46.42578125" style="16" bestFit="1" customWidth="1"/>
    <col min="6660" max="6660" width="3.5703125" style="16" customWidth="1"/>
    <col min="6661" max="6661" width="12.7109375" style="16" bestFit="1" customWidth="1"/>
    <col min="6662" max="6662" width="36.140625" style="16" bestFit="1" customWidth="1"/>
    <col min="6663" max="6663" width="4" style="16" customWidth="1"/>
    <col min="6664" max="6664" width="5.7109375" style="16" bestFit="1" customWidth="1"/>
    <col min="6665" max="6665" width="29.85546875" style="16" customWidth="1"/>
    <col min="6666" max="6666" width="3.42578125" style="16" customWidth="1"/>
    <col min="6667" max="6667" width="34.140625" style="16" customWidth="1"/>
    <col min="6668" max="6668" width="3" style="16" customWidth="1"/>
    <col min="6669" max="6669" width="7.7109375" style="16" bestFit="1" customWidth="1"/>
    <col min="6670" max="6670" width="34.7109375" style="16" bestFit="1" customWidth="1"/>
    <col min="6671" max="6671" width="3" style="16" customWidth="1"/>
    <col min="6672" max="6672" width="27.7109375" style="16" bestFit="1" customWidth="1"/>
    <col min="6673" max="6673" width="70.85546875" style="16" bestFit="1" customWidth="1"/>
    <col min="6674" max="6674" width="3" style="16" customWidth="1"/>
    <col min="6675" max="6675" width="12.42578125" style="16" bestFit="1" customWidth="1"/>
    <col min="6676" max="6676" width="58" style="16" customWidth="1"/>
    <col min="6677" max="6677" width="3" style="16" customWidth="1"/>
    <col min="6678" max="6912" width="39.140625" style="16"/>
    <col min="6913" max="6913" width="3.85546875" style="16" customWidth="1"/>
    <col min="6914" max="6914" width="25.28515625" style="16" bestFit="1" customWidth="1"/>
    <col min="6915" max="6915" width="46.42578125" style="16" bestFit="1" customWidth="1"/>
    <col min="6916" max="6916" width="3.5703125" style="16" customWidth="1"/>
    <col min="6917" max="6917" width="12.7109375" style="16" bestFit="1" customWidth="1"/>
    <col min="6918" max="6918" width="36.140625" style="16" bestFit="1" customWidth="1"/>
    <col min="6919" max="6919" width="4" style="16" customWidth="1"/>
    <col min="6920" max="6920" width="5.7109375" style="16" bestFit="1" customWidth="1"/>
    <col min="6921" max="6921" width="29.85546875" style="16" customWidth="1"/>
    <col min="6922" max="6922" width="3.42578125" style="16" customWidth="1"/>
    <col min="6923" max="6923" width="34.140625" style="16" customWidth="1"/>
    <col min="6924" max="6924" width="3" style="16" customWidth="1"/>
    <col min="6925" max="6925" width="7.7109375" style="16" bestFit="1" customWidth="1"/>
    <col min="6926" max="6926" width="34.7109375" style="16" bestFit="1" customWidth="1"/>
    <col min="6927" max="6927" width="3" style="16" customWidth="1"/>
    <col min="6928" max="6928" width="27.7109375" style="16" bestFit="1" customWidth="1"/>
    <col min="6929" max="6929" width="70.85546875" style="16" bestFit="1" customWidth="1"/>
    <col min="6930" max="6930" width="3" style="16" customWidth="1"/>
    <col min="6931" max="6931" width="12.42578125" style="16" bestFit="1" customWidth="1"/>
    <col min="6932" max="6932" width="58" style="16" customWidth="1"/>
    <col min="6933" max="6933" width="3" style="16" customWidth="1"/>
    <col min="6934" max="7168" width="39.140625" style="16"/>
    <col min="7169" max="7169" width="3.85546875" style="16" customWidth="1"/>
    <col min="7170" max="7170" width="25.28515625" style="16" bestFit="1" customWidth="1"/>
    <col min="7171" max="7171" width="46.42578125" style="16" bestFit="1" customWidth="1"/>
    <col min="7172" max="7172" width="3.5703125" style="16" customWidth="1"/>
    <col min="7173" max="7173" width="12.7109375" style="16" bestFit="1" customWidth="1"/>
    <col min="7174" max="7174" width="36.140625" style="16" bestFit="1" customWidth="1"/>
    <col min="7175" max="7175" width="4" style="16" customWidth="1"/>
    <col min="7176" max="7176" width="5.7109375" style="16" bestFit="1" customWidth="1"/>
    <col min="7177" max="7177" width="29.85546875" style="16" customWidth="1"/>
    <col min="7178" max="7178" width="3.42578125" style="16" customWidth="1"/>
    <col min="7179" max="7179" width="34.140625" style="16" customWidth="1"/>
    <col min="7180" max="7180" width="3" style="16" customWidth="1"/>
    <col min="7181" max="7181" width="7.7109375" style="16" bestFit="1" customWidth="1"/>
    <col min="7182" max="7182" width="34.7109375" style="16" bestFit="1" customWidth="1"/>
    <col min="7183" max="7183" width="3" style="16" customWidth="1"/>
    <col min="7184" max="7184" width="27.7109375" style="16" bestFit="1" customWidth="1"/>
    <col min="7185" max="7185" width="70.85546875" style="16" bestFit="1" customWidth="1"/>
    <col min="7186" max="7186" width="3" style="16" customWidth="1"/>
    <col min="7187" max="7187" width="12.42578125" style="16" bestFit="1" customWidth="1"/>
    <col min="7188" max="7188" width="58" style="16" customWidth="1"/>
    <col min="7189" max="7189" width="3" style="16" customWidth="1"/>
    <col min="7190" max="7424" width="39.140625" style="16"/>
    <col min="7425" max="7425" width="3.85546875" style="16" customWidth="1"/>
    <col min="7426" max="7426" width="25.28515625" style="16" bestFit="1" customWidth="1"/>
    <col min="7427" max="7427" width="46.42578125" style="16" bestFit="1" customWidth="1"/>
    <col min="7428" max="7428" width="3.5703125" style="16" customWidth="1"/>
    <col min="7429" max="7429" width="12.7109375" style="16" bestFit="1" customWidth="1"/>
    <col min="7430" max="7430" width="36.140625" style="16" bestFit="1" customWidth="1"/>
    <col min="7431" max="7431" width="4" style="16" customWidth="1"/>
    <col min="7432" max="7432" width="5.7109375" style="16" bestFit="1" customWidth="1"/>
    <col min="7433" max="7433" width="29.85546875" style="16" customWidth="1"/>
    <col min="7434" max="7434" width="3.42578125" style="16" customWidth="1"/>
    <col min="7435" max="7435" width="34.140625" style="16" customWidth="1"/>
    <col min="7436" max="7436" width="3" style="16" customWidth="1"/>
    <col min="7437" max="7437" width="7.7109375" style="16" bestFit="1" customWidth="1"/>
    <col min="7438" max="7438" width="34.7109375" style="16" bestFit="1" customWidth="1"/>
    <col min="7439" max="7439" width="3" style="16" customWidth="1"/>
    <col min="7440" max="7440" width="27.7109375" style="16" bestFit="1" customWidth="1"/>
    <col min="7441" max="7441" width="70.85546875" style="16" bestFit="1" customWidth="1"/>
    <col min="7442" max="7442" width="3" style="16" customWidth="1"/>
    <col min="7443" max="7443" width="12.42578125" style="16" bestFit="1" customWidth="1"/>
    <col min="7444" max="7444" width="58" style="16" customWidth="1"/>
    <col min="7445" max="7445" width="3" style="16" customWidth="1"/>
    <col min="7446" max="7680" width="39.140625" style="16"/>
    <col min="7681" max="7681" width="3.85546875" style="16" customWidth="1"/>
    <col min="7682" max="7682" width="25.28515625" style="16" bestFit="1" customWidth="1"/>
    <col min="7683" max="7683" width="46.42578125" style="16" bestFit="1" customWidth="1"/>
    <col min="7684" max="7684" width="3.5703125" style="16" customWidth="1"/>
    <col min="7685" max="7685" width="12.7109375" style="16" bestFit="1" customWidth="1"/>
    <col min="7686" max="7686" width="36.140625" style="16" bestFit="1" customWidth="1"/>
    <col min="7687" max="7687" width="4" style="16" customWidth="1"/>
    <col min="7688" max="7688" width="5.7109375" style="16" bestFit="1" customWidth="1"/>
    <col min="7689" max="7689" width="29.85546875" style="16" customWidth="1"/>
    <col min="7690" max="7690" width="3.42578125" style="16" customWidth="1"/>
    <col min="7691" max="7691" width="34.140625" style="16" customWidth="1"/>
    <col min="7692" max="7692" width="3" style="16" customWidth="1"/>
    <col min="7693" max="7693" width="7.7109375" style="16" bestFit="1" customWidth="1"/>
    <col min="7694" max="7694" width="34.7109375" style="16" bestFit="1" customWidth="1"/>
    <col min="7695" max="7695" width="3" style="16" customWidth="1"/>
    <col min="7696" max="7696" width="27.7109375" style="16" bestFit="1" customWidth="1"/>
    <col min="7697" max="7697" width="70.85546875" style="16" bestFit="1" customWidth="1"/>
    <col min="7698" max="7698" width="3" style="16" customWidth="1"/>
    <col min="7699" max="7699" width="12.42578125" style="16" bestFit="1" customWidth="1"/>
    <col min="7700" max="7700" width="58" style="16" customWidth="1"/>
    <col min="7701" max="7701" width="3" style="16" customWidth="1"/>
    <col min="7702" max="7936" width="39.140625" style="16"/>
    <col min="7937" max="7937" width="3.85546875" style="16" customWidth="1"/>
    <col min="7938" max="7938" width="25.28515625" style="16" bestFit="1" customWidth="1"/>
    <col min="7939" max="7939" width="46.42578125" style="16" bestFit="1" customWidth="1"/>
    <col min="7940" max="7940" width="3.5703125" style="16" customWidth="1"/>
    <col min="7941" max="7941" width="12.7109375" style="16" bestFit="1" customWidth="1"/>
    <col min="7942" max="7942" width="36.140625" style="16" bestFit="1" customWidth="1"/>
    <col min="7943" max="7943" width="4" style="16" customWidth="1"/>
    <col min="7944" max="7944" width="5.7109375" style="16" bestFit="1" customWidth="1"/>
    <col min="7945" max="7945" width="29.85546875" style="16" customWidth="1"/>
    <col min="7946" max="7946" width="3.42578125" style="16" customWidth="1"/>
    <col min="7947" max="7947" width="34.140625" style="16" customWidth="1"/>
    <col min="7948" max="7948" width="3" style="16" customWidth="1"/>
    <col min="7949" max="7949" width="7.7109375" style="16" bestFit="1" customWidth="1"/>
    <col min="7950" max="7950" width="34.7109375" style="16" bestFit="1" customWidth="1"/>
    <col min="7951" max="7951" width="3" style="16" customWidth="1"/>
    <col min="7952" max="7952" width="27.7109375" style="16" bestFit="1" customWidth="1"/>
    <col min="7953" max="7953" width="70.85546875" style="16" bestFit="1" customWidth="1"/>
    <col min="7954" max="7954" width="3" style="16" customWidth="1"/>
    <col min="7955" max="7955" width="12.42578125" style="16" bestFit="1" customWidth="1"/>
    <col min="7956" max="7956" width="58" style="16" customWidth="1"/>
    <col min="7957" max="7957" width="3" style="16" customWidth="1"/>
    <col min="7958" max="8192" width="39.140625" style="16"/>
    <col min="8193" max="8193" width="3.85546875" style="16" customWidth="1"/>
    <col min="8194" max="8194" width="25.28515625" style="16" bestFit="1" customWidth="1"/>
    <col min="8195" max="8195" width="46.42578125" style="16" bestFit="1" customWidth="1"/>
    <col min="8196" max="8196" width="3.5703125" style="16" customWidth="1"/>
    <col min="8197" max="8197" width="12.7109375" style="16" bestFit="1" customWidth="1"/>
    <col min="8198" max="8198" width="36.140625" style="16" bestFit="1" customWidth="1"/>
    <col min="8199" max="8199" width="4" style="16" customWidth="1"/>
    <col min="8200" max="8200" width="5.7109375" style="16" bestFit="1" customWidth="1"/>
    <col min="8201" max="8201" width="29.85546875" style="16" customWidth="1"/>
    <col min="8202" max="8202" width="3.42578125" style="16" customWidth="1"/>
    <col min="8203" max="8203" width="34.140625" style="16" customWidth="1"/>
    <col min="8204" max="8204" width="3" style="16" customWidth="1"/>
    <col min="8205" max="8205" width="7.7109375" style="16" bestFit="1" customWidth="1"/>
    <col min="8206" max="8206" width="34.7109375" style="16" bestFit="1" customWidth="1"/>
    <col min="8207" max="8207" width="3" style="16" customWidth="1"/>
    <col min="8208" max="8208" width="27.7109375" style="16" bestFit="1" customWidth="1"/>
    <col min="8209" max="8209" width="70.85546875" style="16" bestFit="1" customWidth="1"/>
    <col min="8210" max="8210" width="3" style="16" customWidth="1"/>
    <col min="8211" max="8211" width="12.42578125" style="16" bestFit="1" customWidth="1"/>
    <col min="8212" max="8212" width="58" style="16" customWidth="1"/>
    <col min="8213" max="8213" width="3" style="16" customWidth="1"/>
    <col min="8214" max="8448" width="39.140625" style="16"/>
    <col min="8449" max="8449" width="3.85546875" style="16" customWidth="1"/>
    <col min="8450" max="8450" width="25.28515625" style="16" bestFit="1" customWidth="1"/>
    <col min="8451" max="8451" width="46.42578125" style="16" bestFit="1" customWidth="1"/>
    <col min="8452" max="8452" width="3.5703125" style="16" customWidth="1"/>
    <col min="8453" max="8453" width="12.7109375" style="16" bestFit="1" customWidth="1"/>
    <col min="8454" max="8454" width="36.140625" style="16" bestFit="1" customWidth="1"/>
    <col min="8455" max="8455" width="4" style="16" customWidth="1"/>
    <col min="8456" max="8456" width="5.7109375" style="16" bestFit="1" customWidth="1"/>
    <col min="8457" max="8457" width="29.85546875" style="16" customWidth="1"/>
    <col min="8458" max="8458" width="3.42578125" style="16" customWidth="1"/>
    <col min="8459" max="8459" width="34.140625" style="16" customWidth="1"/>
    <col min="8460" max="8460" width="3" style="16" customWidth="1"/>
    <col min="8461" max="8461" width="7.7109375" style="16" bestFit="1" customWidth="1"/>
    <col min="8462" max="8462" width="34.7109375" style="16" bestFit="1" customWidth="1"/>
    <col min="8463" max="8463" width="3" style="16" customWidth="1"/>
    <col min="8464" max="8464" width="27.7109375" style="16" bestFit="1" customWidth="1"/>
    <col min="8465" max="8465" width="70.85546875" style="16" bestFit="1" customWidth="1"/>
    <col min="8466" max="8466" width="3" style="16" customWidth="1"/>
    <col min="8467" max="8467" width="12.42578125" style="16" bestFit="1" customWidth="1"/>
    <col min="8468" max="8468" width="58" style="16" customWidth="1"/>
    <col min="8469" max="8469" width="3" style="16" customWidth="1"/>
    <col min="8470" max="8704" width="39.140625" style="16"/>
    <col min="8705" max="8705" width="3.85546875" style="16" customWidth="1"/>
    <col min="8706" max="8706" width="25.28515625" style="16" bestFit="1" customWidth="1"/>
    <col min="8707" max="8707" width="46.42578125" style="16" bestFit="1" customWidth="1"/>
    <col min="8708" max="8708" width="3.5703125" style="16" customWidth="1"/>
    <col min="8709" max="8709" width="12.7109375" style="16" bestFit="1" customWidth="1"/>
    <col min="8710" max="8710" width="36.140625" style="16" bestFit="1" customWidth="1"/>
    <col min="8711" max="8711" width="4" style="16" customWidth="1"/>
    <col min="8712" max="8712" width="5.7109375" style="16" bestFit="1" customWidth="1"/>
    <col min="8713" max="8713" width="29.85546875" style="16" customWidth="1"/>
    <col min="8714" max="8714" width="3.42578125" style="16" customWidth="1"/>
    <col min="8715" max="8715" width="34.140625" style="16" customWidth="1"/>
    <col min="8716" max="8716" width="3" style="16" customWidth="1"/>
    <col min="8717" max="8717" width="7.7109375" style="16" bestFit="1" customWidth="1"/>
    <col min="8718" max="8718" width="34.7109375" style="16" bestFit="1" customWidth="1"/>
    <col min="8719" max="8719" width="3" style="16" customWidth="1"/>
    <col min="8720" max="8720" width="27.7109375" style="16" bestFit="1" customWidth="1"/>
    <col min="8721" max="8721" width="70.85546875" style="16" bestFit="1" customWidth="1"/>
    <col min="8722" max="8722" width="3" style="16" customWidth="1"/>
    <col min="8723" max="8723" width="12.42578125" style="16" bestFit="1" customWidth="1"/>
    <col min="8724" max="8724" width="58" style="16" customWidth="1"/>
    <col min="8725" max="8725" width="3" style="16" customWidth="1"/>
    <col min="8726" max="8960" width="39.140625" style="16"/>
    <col min="8961" max="8961" width="3.85546875" style="16" customWidth="1"/>
    <col min="8962" max="8962" width="25.28515625" style="16" bestFit="1" customWidth="1"/>
    <col min="8963" max="8963" width="46.42578125" style="16" bestFit="1" customWidth="1"/>
    <col min="8964" max="8964" width="3.5703125" style="16" customWidth="1"/>
    <col min="8965" max="8965" width="12.7109375" style="16" bestFit="1" customWidth="1"/>
    <col min="8966" max="8966" width="36.140625" style="16" bestFit="1" customWidth="1"/>
    <col min="8967" max="8967" width="4" style="16" customWidth="1"/>
    <col min="8968" max="8968" width="5.7109375" style="16" bestFit="1" customWidth="1"/>
    <col min="8969" max="8969" width="29.85546875" style="16" customWidth="1"/>
    <col min="8970" max="8970" width="3.42578125" style="16" customWidth="1"/>
    <col min="8971" max="8971" width="34.140625" style="16" customWidth="1"/>
    <col min="8972" max="8972" width="3" style="16" customWidth="1"/>
    <col min="8973" max="8973" width="7.7109375" style="16" bestFit="1" customWidth="1"/>
    <col min="8974" max="8974" width="34.7109375" style="16" bestFit="1" customWidth="1"/>
    <col min="8975" max="8975" width="3" style="16" customWidth="1"/>
    <col min="8976" max="8976" width="27.7109375" style="16" bestFit="1" customWidth="1"/>
    <col min="8977" max="8977" width="70.85546875" style="16" bestFit="1" customWidth="1"/>
    <col min="8978" max="8978" width="3" style="16" customWidth="1"/>
    <col min="8979" max="8979" width="12.42578125" style="16" bestFit="1" customWidth="1"/>
    <col min="8980" max="8980" width="58" style="16" customWidth="1"/>
    <col min="8981" max="8981" width="3" style="16" customWidth="1"/>
    <col min="8982" max="9216" width="39.140625" style="16"/>
    <col min="9217" max="9217" width="3.85546875" style="16" customWidth="1"/>
    <col min="9218" max="9218" width="25.28515625" style="16" bestFit="1" customWidth="1"/>
    <col min="9219" max="9219" width="46.42578125" style="16" bestFit="1" customWidth="1"/>
    <col min="9220" max="9220" width="3.5703125" style="16" customWidth="1"/>
    <col min="9221" max="9221" width="12.7109375" style="16" bestFit="1" customWidth="1"/>
    <col min="9222" max="9222" width="36.140625" style="16" bestFit="1" customWidth="1"/>
    <col min="9223" max="9223" width="4" style="16" customWidth="1"/>
    <col min="9224" max="9224" width="5.7109375" style="16" bestFit="1" customWidth="1"/>
    <col min="9225" max="9225" width="29.85546875" style="16" customWidth="1"/>
    <col min="9226" max="9226" width="3.42578125" style="16" customWidth="1"/>
    <col min="9227" max="9227" width="34.140625" style="16" customWidth="1"/>
    <col min="9228" max="9228" width="3" style="16" customWidth="1"/>
    <col min="9229" max="9229" width="7.7109375" style="16" bestFit="1" customWidth="1"/>
    <col min="9230" max="9230" width="34.7109375" style="16" bestFit="1" customWidth="1"/>
    <col min="9231" max="9231" width="3" style="16" customWidth="1"/>
    <col min="9232" max="9232" width="27.7109375" style="16" bestFit="1" customWidth="1"/>
    <col min="9233" max="9233" width="70.85546875" style="16" bestFit="1" customWidth="1"/>
    <col min="9234" max="9234" width="3" style="16" customWidth="1"/>
    <col min="9235" max="9235" width="12.42578125" style="16" bestFit="1" customWidth="1"/>
    <col min="9236" max="9236" width="58" style="16" customWidth="1"/>
    <col min="9237" max="9237" width="3" style="16" customWidth="1"/>
    <col min="9238" max="9472" width="39.140625" style="16"/>
    <col min="9473" max="9473" width="3.85546875" style="16" customWidth="1"/>
    <col min="9474" max="9474" width="25.28515625" style="16" bestFit="1" customWidth="1"/>
    <col min="9475" max="9475" width="46.42578125" style="16" bestFit="1" customWidth="1"/>
    <col min="9476" max="9476" width="3.5703125" style="16" customWidth="1"/>
    <col min="9477" max="9477" width="12.7109375" style="16" bestFit="1" customWidth="1"/>
    <col min="9478" max="9478" width="36.140625" style="16" bestFit="1" customWidth="1"/>
    <col min="9479" max="9479" width="4" style="16" customWidth="1"/>
    <col min="9480" max="9480" width="5.7109375" style="16" bestFit="1" customWidth="1"/>
    <col min="9481" max="9481" width="29.85546875" style="16" customWidth="1"/>
    <col min="9482" max="9482" width="3.42578125" style="16" customWidth="1"/>
    <col min="9483" max="9483" width="34.140625" style="16" customWidth="1"/>
    <col min="9484" max="9484" width="3" style="16" customWidth="1"/>
    <col min="9485" max="9485" width="7.7109375" style="16" bestFit="1" customWidth="1"/>
    <col min="9486" max="9486" width="34.7109375" style="16" bestFit="1" customWidth="1"/>
    <col min="9487" max="9487" width="3" style="16" customWidth="1"/>
    <col min="9488" max="9488" width="27.7109375" style="16" bestFit="1" customWidth="1"/>
    <col min="9489" max="9489" width="70.85546875" style="16" bestFit="1" customWidth="1"/>
    <col min="9490" max="9490" width="3" style="16" customWidth="1"/>
    <col min="9491" max="9491" width="12.42578125" style="16" bestFit="1" customWidth="1"/>
    <col min="9492" max="9492" width="58" style="16" customWidth="1"/>
    <col min="9493" max="9493" width="3" style="16" customWidth="1"/>
    <col min="9494" max="9728" width="39.140625" style="16"/>
    <col min="9729" max="9729" width="3.85546875" style="16" customWidth="1"/>
    <col min="9730" max="9730" width="25.28515625" style="16" bestFit="1" customWidth="1"/>
    <col min="9731" max="9731" width="46.42578125" style="16" bestFit="1" customWidth="1"/>
    <col min="9732" max="9732" width="3.5703125" style="16" customWidth="1"/>
    <col min="9733" max="9733" width="12.7109375" style="16" bestFit="1" customWidth="1"/>
    <col min="9734" max="9734" width="36.140625" style="16" bestFit="1" customWidth="1"/>
    <col min="9735" max="9735" width="4" style="16" customWidth="1"/>
    <col min="9736" max="9736" width="5.7109375" style="16" bestFit="1" customWidth="1"/>
    <col min="9737" max="9737" width="29.85546875" style="16" customWidth="1"/>
    <col min="9738" max="9738" width="3.42578125" style="16" customWidth="1"/>
    <col min="9739" max="9739" width="34.140625" style="16" customWidth="1"/>
    <col min="9740" max="9740" width="3" style="16" customWidth="1"/>
    <col min="9741" max="9741" width="7.7109375" style="16" bestFit="1" customWidth="1"/>
    <col min="9742" max="9742" width="34.7109375" style="16" bestFit="1" customWidth="1"/>
    <col min="9743" max="9743" width="3" style="16" customWidth="1"/>
    <col min="9744" max="9744" width="27.7109375" style="16" bestFit="1" customWidth="1"/>
    <col min="9745" max="9745" width="70.85546875" style="16" bestFit="1" customWidth="1"/>
    <col min="9746" max="9746" width="3" style="16" customWidth="1"/>
    <col min="9747" max="9747" width="12.42578125" style="16" bestFit="1" customWidth="1"/>
    <col min="9748" max="9748" width="58" style="16" customWidth="1"/>
    <col min="9749" max="9749" width="3" style="16" customWidth="1"/>
    <col min="9750" max="9984" width="39.140625" style="16"/>
    <col min="9985" max="9985" width="3.85546875" style="16" customWidth="1"/>
    <col min="9986" max="9986" width="25.28515625" style="16" bestFit="1" customWidth="1"/>
    <col min="9987" max="9987" width="46.42578125" style="16" bestFit="1" customWidth="1"/>
    <col min="9988" max="9988" width="3.5703125" style="16" customWidth="1"/>
    <col min="9989" max="9989" width="12.7109375" style="16" bestFit="1" customWidth="1"/>
    <col min="9990" max="9990" width="36.140625" style="16" bestFit="1" customWidth="1"/>
    <col min="9991" max="9991" width="4" style="16" customWidth="1"/>
    <col min="9992" max="9992" width="5.7109375" style="16" bestFit="1" customWidth="1"/>
    <col min="9993" max="9993" width="29.85546875" style="16" customWidth="1"/>
    <col min="9994" max="9994" width="3.42578125" style="16" customWidth="1"/>
    <col min="9995" max="9995" width="34.140625" style="16" customWidth="1"/>
    <col min="9996" max="9996" width="3" style="16" customWidth="1"/>
    <col min="9997" max="9997" width="7.7109375" style="16" bestFit="1" customWidth="1"/>
    <col min="9998" max="9998" width="34.7109375" style="16" bestFit="1" customWidth="1"/>
    <col min="9999" max="9999" width="3" style="16" customWidth="1"/>
    <col min="10000" max="10000" width="27.7109375" style="16" bestFit="1" customWidth="1"/>
    <col min="10001" max="10001" width="70.85546875" style="16" bestFit="1" customWidth="1"/>
    <col min="10002" max="10002" width="3" style="16" customWidth="1"/>
    <col min="10003" max="10003" width="12.42578125" style="16" bestFit="1" customWidth="1"/>
    <col min="10004" max="10004" width="58" style="16" customWidth="1"/>
    <col min="10005" max="10005" width="3" style="16" customWidth="1"/>
    <col min="10006" max="10240" width="39.140625" style="16"/>
    <col min="10241" max="10241" width="3.85546875" style="16" customWidth="1"/>
    <col min="10242" max="10242" width="25.28515625" style="16" bestFit="1" customWidth="1"/>
    <col min="10243" max="10243" width="46.42578125" style="16" bestFit="1" customWidth="1"/>
    <col min="10244" max="10244" width="3.5703125" style="16" customWidth="1"/>
    <col min="10245" max="10245" width="12.7109375" style="16" bestFit="1" customWidth="1"/>
    <col min="10246" max="10246" width="36.140625" style="16" bestFit="1" customWidth="1"/>
    <col min="10247" max="10247" width="4" style="16" customWidth="1"/>
    <col min="10248" max="10248" width="5.7109375" style="16" bestFit="1" customWidth="1"/>
    <col min="10249" max="10249" width="29.85546875" style="16" customWidth="1"/>
    <col min="10250" max="10250" width="3.42578125" style="16" customWidth="1"/>
    <col min="10251" max="10251" width="34.140625" style="16" customWidth="1"/>
    <col min="10252" max="10252" width="3" style="16" customWidth="1"/>
    <col min="10253" max="10253" width="7.7109375" style="16" bestFit="1" customWidth="1"/>
    <col min="10254" max="10254" width="34.7109375" style="16" bestFit="1" customWidth="1"/>
    <col min="10255" max="10255" width="3" style="16" customWidth="1"/>
    <col min="10256" max="10256" width="27.7109375" style="16" bestFit="1" customWidth="1"/>
    <col min="10257" max="10257" width="70.85546875" style="16" bestFit="1" customWidth="1"/>
    <col min="10258" max="10258" width="3" style="16" customWidth="1"/>
    <col min="10259" max="10259" width="12.42578125" style="16" bestFit="1" customWidth="1"/>
    <col min="10260" max="10260" width="58" style="16" customWidth="1"/>
    <col min="10261" max="10261" width="3" style="16" customWidth="1"/>
    <col min="10262" max="10496" width="39.140625" style="16"/>
    <col min="10497" max="10497" width="3.85546875" style="16" customWidth="1"/>
    <col min="10498" max="10498" width="25.28515625" style="16" bestFit="1" customWidth="1"/>
    <col min="10499" max="10499" width="46.42578125" style="16" bestFit="1" customWidth="1"/>
    <col min="10500" max="10500" width="3.5703125" style="16" customWidth="1"/>
    <col min="10501" max="10501" width="12.7109375" style="16" bestFit="1" customWidth="1"/>
    <col min="10502" max="10502" width="36.140625" style="16" bestFit="1" customWidth="1"/>
    <col min="10503" max="10503" width="4" style="16" customWidth="1"/>
    <col min="10504" max="10504" width="5.7109375" style="16" bestFit="1" customWidth="1"/>
    <col min="10505" max="10505" width="29.85546875" style="16" customWidth="1"/>
    <col min="10506" max="10506" width="3.42578125" style="16" customWidth="1"/>
    <col min="10507" max="10507" width="34.140625" style="16" customWidth="1"/>
    <col min="10508" max="10508" width="3" style="16" customWidth="1"/>
    <col min="10509" max="10509" width="7.7109375" style="16" bestFit="1" customWidth="1"/>
    <col min="10510" max="10510" width="34.7109375" style="16" bestFit="1" customWidth="1"/>
    <col min="10511" max="10511" width="3" style="16" customWidth="1"/>
    <col min="10512" max="10512" width="27.7109375" style="16" bestFit="1" customWidth="1"/>
    <col min="10513" max="10513" width="70.85546875" style="16" bestFit="1" customWidth="1"/>
    <col min="10514" max="10514" width="3" style="16" customWidth="1"/>
    <col min="10515" max="10515" width="12.42578125" style="16" bestFit="1" customWidth="1"/>
    <col min="10516" max="10516" width="58" style="16" customWidth="1"/>
    <col min="10517" max="10517" width="3" style="16" customWidth="1"/>
    <col min="10518" max="10752" width="39.140625" style="16"/>
    <col min="10753" max="10753" width="3.85546875" style="16" customWidth="1"/>
    <col min="10754" max="10754" width="25.28515625" style="16" bestFit="1" customWidth="1"/>
    <col min="10755" max="10755" width="46.42578125" style="16" bestFit="1" customWidth="1"/>
    <col min="10756" max="10756" width="3.5703125" style="16" customWidth="1"/>
    <col min="10757" max="10757" width="12.7109375" style="16" bestFit="1" customWidth="1"/>
    <col min="10758" max="10758" width="36.140625" style="16" bestFit="1" customWidth="1"/>
    <col min="10759" max="10759" width="4" style="16" customWidth="1"/>
    <col min="10760" max="10760" width="5.7109375" style="16" bestFit="1" customWidth="1"/>
    <col min="10761" max="10761" width="29.85546875" style="16" customWidth="1"/>
    <col min="10762" max="10762" width="3.42578125" style="16" customWidth="1"/>
    <col min="10763" max="10763" width="34.140625" style="16" customWidth="1"/>
    <col min="10764" max="10764" width="3" style="16" customWidth="1"/>
    <col min="10765" max="10765" width="7.7109375" style="16" bestFit="1" customWidth="1"/>
    <col min="10766" max="10766" width="34.7109375" style="16" bestFit="1" customWidth="1"/>
    <col min="10767" max="10767" width="3" style="16" customWidth="1"/>
    <col min="10768" max="10768" width="27.7109375" style="16" bestFit="1" customWidth="1"/>
    <col min="10769" max="10769" width="70.85546875" style="16" bestFit="1" customWidth="1"/>
    <col min="10770" max="10770" width="3" style="16" customWidth="1"/>
    <col min="10771" max="10771" width="12.42578125" style="16" bestFit="1" customWidth="1"/>
    <col min="10772" max="10772" width="58" style="16" customWidth="1"/>
    <col min="10773" max="10773" width="3" style="16" customWidth="1"/>
    <col min="10774" max="11008" width="39.140625" style="16"/>
    <col min="11009" max="11009" width="3.85546875" style="16" customWidth="1"/>
    <col min="11010" max="11010" width="25.28515625" style="16" bestFit="1" customWidth="1"/>
    <col min="11011" max="11011" width="46.42578125" style="16" bestFit="1" customWidth="1"/>
    <col min="11012" max="11012" width="3.5703125" style="16" customWidth="1"/>
    <col min="11013" max="11013" width="12.7109375" style="16" bestFit="1" customWidth="1"/>
    <col min="11014" max="11014" width="36.140625" style="16" bestFit="1" customWidth="1"/>
    <col min="11015" max="11015" width="4" style="16" customWidth="1"/>
    <col min="11016" max="11016" width="5.7109375" style="16" bestFit="1" customWidth="1"/>
    <col min="11017" max="11017" width="29.85546875" style="16" customWidth="1"/>
    <col min="11018" max="11018" width="3.42578125" style="16" customWidth="1"/>
    <col min="11019" max="11019" width="34.140625" style="16" customWidth="1"/>
    <col min="11020" max="11020" width="3" style="16" customWidth="1"/>
    <col min="11021" max="11021" width="7.7109375" style="16" bestFit="1" customWidth="1"/>
    <col min="11022" max="11022" width="34.7109375" style="16" bestFit="1" customWidth="1"/>
    <col min="11023" max="11023" width="3" style="16" customWidth="1"/>
    <col min="11024" max="11024" width="27.7109375" style="16" bestFit="1" customWidth="1"/>
    <col min="11025" max="11025" width="70.85546875" style="16" bestFit="1" customWidth="1"/>
    <col min="11026" max="11026" width="3" style="16" customWidth="1"/>
    <col min="11027" max="11027" width="12.42578125" style="16" bestFit="1" customWidth="1"/>
    <col min="11028" max="11028" width="58" style="16" customWidth="1"/>
    <col min="11029" max="11029" width="3" style="16" customWidth="1"/>
    <col min="11030" max="11264" width="39.140625" style="16"/>
    <col min="11265" max="11265" width="3.85546875" style="16" customWidth="1"/>
    <col min="11266" max="11266" width="25.28515625" style="16" bestFit="1" customWidth="1"/>
    <col min="11267" max="11267" width="46.42578125" style="16" bestFit="1" customWidth="1"/>
    <col min="11268" max="11268" width="3.5703125" style="16" customWidth="1"/>
    <col min="11269" max="11269" width="12.7109375" style="16" bestFit="1" customWidth="1"/>
    <col min="11270" max="11270" width="36.140625" style="16" bestFit="1" customWidth="1"/>
    <col min="11271" max="11271" width="4" style="16" customWidth="1"/>
    <col min="11272" max="11272" width="5.7109375" style="16" bestFit="1" customWidth="1"/>
    <col min="11273" max="11273" width="29.85546875" style="16" customWidth="1"/>
    <col min="11274" max="11274" width="3.42578125" style="16" customWidth="1"/>
    <col min="11275" max="11275" width="34.140625" style="16" customWidth="1"/>
    <col min="11276" max="11276" width="3" style="16" customWidth="1"/>
    <col min="11277" max="11277" width="7.7109375" style="16" bestFit="1" customWidth="1"/>
    <col min="11278" max="11278" width="34.7109375" style="16" bestFit="1" customWidth="1"/>
    <col min="11279" max="11279" width="3" style="16" customWidth="1"/>
    <col min="11280" max="11280" width="27.7109375" style="16" bestFit="1" customWidth="1"/>
    <col min="11281" max="11281" width="70.85546875" style="16" bestFit="1" customWidth="1"/>
    <col min="11282" max="11282" width="3" style="16" customWidth="1"/>
    <col min="11283" max="11283" width="12.42578125" style="16" bestFit="1" customWidth="1"/>
    <col min="11284" max="11284" width="58" style="16" customWidth="1"/>
    <col min="11285" max="11285" width="3" style="16" customWidth="1"/>
    <col min="11286" max="11520" width="39.140625" style="16"/>
    <col min="11521" max="11521" width="3.85546875" style="16" customWidth="1"/>
    <col min="11522" max="11522" width="25.28515625" style="16" bestFit="1" customWidth="1"/>
    <col min="11523" max="11523" width="46.42578125" style="16" bestFit="1" customWidth="1"/>
    <col min="11524" max="11524" width="3.5703125" style="16" customWidth="1"/>
    <col min="11525" max="11525" width="12.7109375" style="16" bestFit="1" customWidth="1"/>
    <col min="11526" max="11526" width="36.140625" style="16" bestFit="1" customWidth="1"/>
    <col min="11527" max="11527" width="4" style="16" customWidth="1"/>
    <col min="11528" max="11528" width="5.7109375" style="16" bestFit="1" customWidth="1"/>
    <col min="11529" max="11529" width="29.85546875" style="16" customWidth="1"/>
    <col min="11530" max="11530" width="3.42578125" style="16" customWidth="1"/>
    <col min="11531" max="11531" width="34.140625" style="16" customWidth="1"/>
    <col min="11532" max="11532" width="3" style="16" customWidth="1"/>
    <col min="11533" max="11533" width="7.7109375" style="16" bestFit="1" customWidth="1"/>
    <col min="11534" max="11534" width="34.7109375" style="16" bestFit="1" customWidth="1"/>
    <col min="11535" max="11535" width="3" style="16" customWidth="1"/>
    <col min="11536" max="11536" width="27.7109375" style="16" bestFit="1" customWidth="1"/>
    <col min="11537" max="11537" width="70.85546875" style="16" bestFit="1" customWidth="1"/>
    <col min="11538" max="11538" width="3" style="16" customWidth="1"/>
    <col min="11539" max="11539" width="12.42578125" style="16" bestFit="1" customWidth="1"/>
    <col min="11540" max="11540" width="58" style="16" customWidth="1"/>
    <col min="11541" max="11541" width="3" style="16" customWidth="1"/>
    <col min="11542" max="11776" width="39.140625" style="16"/>
    <col min="11777" max="11777" width="3.85546875" style="16" customWidth="1"/>
    <col min="11778" max="11778" width="25.28515625" style="16" bestFit="1" customWidth="1"/>
    <col min="11779" max="11779" width="46.42578125" style="16" bestFit="1" customWidth="1"/>
    <col min="11780" max="11780" width="3.5703125" style="16" customWidth="1"/>
    <col min="11781" max="11781" width="12.7109375" style="16" bestFit="1" customWidth="1"/>
    <col min="11782" max="11782" width="36.140625" style="16" bestFit="1" customWidth="1"/>
    <col min="11783" max="11783" width="4" style="16" customWidth="1"/>
    <col min="11784" max="11784" width="5.7109375" style="16" bestFit="1" customWidth="1"/>
    <col min="11785" max="11785" width="29.85546875" style="16" customWidth="1"/>
    <col min="11786" max="11786" width="3.42578125" style="16" customWidth="1"/>
    <col min="11787" max="11787" width="34.140625" style="16" customWidth="1"/>
    <col min="11788" max="11788" width="3" style="16" customWidth="1"/>
    <col min="11789" max="11789" width="7.7109375" style="16" bestFit="1" customWidth="1"/>
    <col min="11790" max="11790" width="34.7109375" style="16" bestFit="1" customWidth="1"/>
    <col min="11791" max="11791" width="3" style="16" customWidth="1"/>
    <col min="11792" max="11792" width="27.7109375" style="16" bestFit="1" customWidth="1"/>
    <col min="11793" max="11793" width="70.85546875" style="16" bestFit="1" customWidth="1"/>
    <col min="11794" max="11794" width="3" style="16" customWidth="1"/>
    <col min="11795" max="11795" width="12.42578125" style="16" bestFit="1" customWidth="1"/>
    <col min="11796" max="11796" width="58" style="16" customWidth="1"/>
    <col min="11797" max="11797" width="3" style="16" customWidth="1"/>
    <col min="11798" max="12032" width="39.140625" style="16"/>
    <col min="12033" max="12033" width="3.85546875" style="16" customWidth="1"/>
    <col min="12034" max="12034" width="25.28515625" style="16" bestFit="1" customWidth="1"/>
    <col min="12035" max="12035" width="46.42578125" style="16" bestFit="1" customWidth="1"/>
    <col min="12036" max="12036" width="3.5703125" style="16" customWidth="1"/>
    <col min="12037" max="12037" width="12.7109375" style="16" bestFit="1" customWidth="1"/>
    <col min="12038" max="12038" width="36.140625" style="16" bestFit="1" customWidth="1"/>
    <col min="12039" max="12039" width="4" style="16" customWidth="1"/>
    <col min="12040" max="12040" width="5.7109375" style="16" bestFit="1" customWidth="1"/>
    <col min="12041" max="12041" width="29.85546875" style="16" customWidth="1"/>
    <col min="12042" max="12042" width="3.42578125" style="16" customWidth="1"/>
    <col min="12043" max="12043" width="34.140625" style="16" customWidth="1"/>
    <col min="12044" max="12044" width="3" style="16" customWidth="1"/>
    <col min="12045" max="12045" width="7.7109375" style="16" bestFit="1" customWidth="1"/>
    <col min="12046" max="12046" width="34.7109375" style="16" bestFit="1" customWidth="1"/>
    <col min="12047" max="12047" width="3" style="16" customWidth="1"/>
    <col min="12048" max="12048" width="27.7109375" style="16" bestFit="1" customWidth="1"/>
    <col min="12049" max="12049" width="70.85546875" style="16" bestFit="1" customWidth="1"/>
    <col min="12050" max="12050" width="3" style="16" customWidth="1"/>
    <col min="12051" max="12051" width="12.42578125" style="16" bestFit="1" customWidth="1"/>
    <col min="12052" max="12052" width="58" style="16" customWidth="1"/>
    <col min="12053" max="12053" width="3" style="16" customWidth="1"/>
    <col min="12054" max="12288" width="39.140625" style="16"/>
    <col min="12289" max="12289" width="3.85546875" style="16" customWidth="1"/>
    <col min="12290" max="12290" width="25.28515625" style="16" bestFit="1" customWidth="1"/>
    <col min="12291" max="12291" width="46.42578125" style="16" bestFit="1" customWidth="1"/>
    <col min="12292" max="12292" width="3.5703125" style="16" customWidth="1"/>
    <col min="12293" max="12293" width="12.7109375" style="16" bestFit="1" customWidth="1"/>
    <col min="12294" max="12294" width="36.140625" style="16" bestFit="1" customWidth="1"/>
    <col min="12295" max="12295" width="4" style="16" customWidth="1"/>
    <col min="12296" max="12296" width="5.7109375" style="16" bestFit="1" customWidth="1"/>
    <col min="12297" max="12297" width="29.85546875" style="16" customWidth="1"/>
    <col min="12298" max="12298" width="3.42578125" style="16" customWidth="1"/>
    <col min="12299" max="12299" width="34.140625" style="16" customWidth="1"/>
    <col min="12300" max="12300" width="3" style="16" customWidth="1"/>
    <col min="12301" max="12301" width="7.7109375" style="16" bestFit="1" customWidth="1"/>
    <col min="12302" max="12302" width="34.7109375" style="16" bestFit="1" customWidth="1"/>
    <col min="12303" max="12303" width="3" style="16" customWidth="1"/>
    <col min="12304" max="12304" width="27.7109375" style="16" bestFit="1" customWidth="1"/>
    <col min="12305" max="12305" width="70.85546875" style="16" bestFit="1" customWidth="1"/>
    <col min="12306" max="12306" width="3" style="16" customWidth="1"/>
    <col min="12307" max="12307" width="12.42578125" style="16" bestFit="1" customWidth="1"/>
    <col min="12308" max="12308" width="58" style="16" customWidth="1"/>
    <col min="12309" max="12309" width="3" style="16" customWidth="1"/>
    <col min="12310" max="12544" width="39.140625" style="16"/>
    <col min="12545" max="12545" width="3.85546875" style="16" customWidth="1"/>
    <col min="12546" max="12546" width="25.28515625" style="16" bestFit="1" customWidth="1"/>
    <col min="12547" max="12547" width="46.42578125" style="16" bestFit="1" customWidth="1"/>
    <col min="12548" max="12548" width="3.5703125" style="16" customWidth="1"/>
    <col min="12549" max="12549" width="12.7109375" style="16" bestFit="1" customWidth="1"/>
    <col min="12550" max="12550" width="36.140625" style="16" bestFit="1" customWidth="1"/>
    <col min="12551" max="12551" width="4" style="16" customWidth="1"/>
    <col min="12552" max="12552" width="5.7109375" style="16" bestFit="1" customWidth="1"/>
    <col min="12553" max="12553" width="29.85546875" style="16" customWidth="1"/>
    <col min="12554" max="12554" width="3.42578125" style="16" customWidth="1"/>
    <col min="12555" max="12555" width="34.140625" style="16" customWidth="1"/>
    <col min="12556" max="12556" width="3" style="16" customWidth="1"/>
    <col min="12557" max="12557" width="7.7109375" style="16" bestFit="1" customWidth="1"/>
    <col min="12558" max="12558" width="34.7109375" style="16" bestFit="1" customWidth="1"/>
    <col min="12559" max="12559" width="3" style="16" customWidth="1"/>
    <col min="12560" max="12560" width="27.7109375" style="16" bestFit="1" customWidth="1"/>
    <col min="12561" max="12561" width="70.85546875" style="16" bestFit="1" customWidth="1"/>
    <col min="12562" max="12562" width="3" style="16" customWidth="1"/>
    <col min="12563" max="12563" width="12.42578125" style="16" bestFit="1" customWidth="1"/>
    <col min="12564" max="12564" width="58" style="16" customWidth="1"/>
    <col min="12565" max="12565" width="3" style="16" customWidth="1"/>
    <col min="12566" max="12800" width="39.140625" style="16"/>
    <col min="12801" max="12801" width="3.85546875" style="16" customWidth="1"/>
    <col min="12802" max="12802" width="25.28515625" style="16" bestFit="1" customWidth="1"/>
    <col min="12803" max="12803" width="46.42578125" style="16" bestFit="1" customWidth="1"/>
    <col min="12804" max="12804" width="3.5703125" style="16" customWidth="1"/>
    <col min="12805" max="12805" width="12.7109375" style="16" bestFit="1" customWidth="1"/>
    <col min="12806" max="12806" width="36.140625" style="16" bestFit="1" customWidth="1"/>
    <col min="12807" max="12807" width="4" style="16" customWidth="1"/>
    <col min="12808" max="12808" width="5.7109375" style="16" bestFit="1" customWidth="1"/>
    <col min="12809" max="12809" width="29.85546875" style="16" customWidth="1"/>
    <col min="12810" max="12810" width="3.42578125" style="16" customWidth="1"/>
    <col min="12811" max="12811" width="34.140625" style="16" customWidth="1"/>
    <col min="12812" max="12812" width="3" style="16" customWidth="1"/>
    <col min="12813" max="12813" width="7.7109375" style="16" bestFit="1" customWidth="1"/>
    <col min="12814" max="12814" width="34.7109375" style="16" bestFit="1" customWidth="1"/>
    <col min="12815" max="12815" width="3" style="16" customWidth="1"/>
    <col min="12816" max="12816" width="27.7109375" style="16" bestFit="1" customWidth="1"/>
    <col min="12817" max="12817" width="70.85546875" style="16" bestFit="1" customWidth="1"/>
    <col min="12818" max="12818" width="3" style="16" customWidth="1"/>
    <col min="12819" max="12819" width="12.42578125" style="16" bestFit="1" customWidth="1"/>
    <col min="12820" max="12820" width="58" style="16" customWidth="1"/>
    <col min="12821" max="12821" width="3" style="16" customWidth="1"/>
    <col min="12822" max="13056" width="39.140625" style="16"/>
    <col min="13057" max="13057" width="3.85546875" style="16" customWidth="1"/>
    <col min="13058" max="13058" width="25.28515625" style="16" bestFit="1" customWidth="1"/>
    <col min="13059" max="13059" width="46.42578125" style="16" bestFit="1" customWidth="1"/>
    <col min="13060" max="13060" width="3.5703125" style="16" customWidth="1"/>
    <col min="13061" max="13061" width="12.7109375" style="16" bestFit="1" customWidth="1"/>
    <col min="13062" max="13062" width="36.140625" style="16" bestFit="1" customWidth="1"/>
    <col min="13063" max="13063" width="4" style="16" customWidth="1"/>
    <col min="13064" max="13064" width="5.7109375" style="16" bestFit="1" customWidth="1"/>
    <col min="13065" max="13065" width="29.85546875" style="16" customWidth="1"/>
    <col min="13066" max="13066" width="3.42578125" style="16" customWidth="1"/>
    <col min="13067" max="13067" width="34.140625" style="16" customWidth="1"/>
    <col min="13068" max="13068" width="3" style="16" customWidth="1"/>
    <col min="13069" max="13069" width="7.7109375" style="16" bestFit="1" customWidth="1"/>
    <col min="13070" max="13070" width="34.7109375" style="16" bestFit="1" customWidth="1"/>
    <col min="13071" max="13071" width="3" style="16" customWidth="1"/>
    <col min="13072" max="13072" width="27.7109375" style="16" bestFit="1" customWidth="1"/>
    <col min="13073" max="13073" width="70.85546875" style="16" bestFit="1" customWidth="1"/>
    <col min="13074" max="13074" width="3" style="16" customWidth="1"/>
    <col min="13075" max="13075" width="12.42578125" style="16" bestFit="1" customWidth="1"/>
    <col min="13076" max="13076" width="58" style="16" customWidth="1"/>
    <col min="13077" max="13077" width="3" style="16" customWidth="1"/>
    <col min="13078" max="13312" width="39.140625" style="16"/>
    <col min="13313" max="13313" width="3.85546875" style="16" customWidth="1"/>
    <col min="13314" max="13314" width="25.28515625" style="16" bestFit="1" customWidth="1"/>
    <col min="13315" max="13315" width="46.42578125" style="16" bestFit="1" customWidth="1"/>
    <col min="13316" max="13316" width="3.5703125" style="16" customWidth="1"/>
    <col min="13317" max="13317" width="12.7109375" style="16" bestFit="1" customWidth="1"/>
    <col min="13318" max="13318" width="36.140625" style="16" bestFit="1" customWidth="1"/>
    <col min="13319" max="13319" width="4" style="16" customWidth="1"/>
    <col min="13320" max="13320" width="5.7109375" style="16" bestFit="1" customWidth="1"/>
    <col min="13321" max="13321" width="29.85546875" style="16" customWidth="1"/>
    <col min="13322" max="13322" width="3.42578125" style="16" customWidth="1"/>
    <col min="13323" max="13323" width="34.140625" style="16" customWidth="1"/>
    <col min="13324" max="13324" width="3" style="16" customWidth="1"/>
    <col min="13325" max="13325" width="7.7109375" style="16" bestFit="1" customWidth="1"/>
    <col min="13326" max="13326" width="34.7109375" style="16" bestFit="1" customWidth="1"/>
    <col min="13327" max="13327" width="3" style="16" customWidth="1"/>
    <col min="13328" max="13328" width="27.7109375" style="16" bestFit="1" customWidth="1"/>
    <col min="13329" max="13329" width="70.85546875" style="16" bestFit="1" customWidth="1"/>
    <col min="13330" max="13330" width="3" style="16" customWidth="1"/>
    <col min="13331" max="13331" width="12.42578125" style="16" bestFit="1" customWidth="1"/>
    <col min="13332" max="13332" width="58" style="16" customWidth="1"/>
    <col min="13333" max="13333" width="3" style="16" customWidth="1"/>
    <col min="13334" max="13568" width="39.140625" style="16"/>
    <col min="13569" max="13569" width="3.85546875" style="16" customWidth="1"/>
    <col min="13570" max="13570" width="25.28515625" style="16" bestFit="1" customWidth="1"/>
    <col min="13571" max="13571" width="46.42578125" style="16" bestFit="1" customWidth="1"/>
    <col min="13572" max="13572" width="3.5703125" style="16" customWidth="1"/>
    <col min="13573" max="13573" width="12.7109375" style="16" bestFit="1" customWidth="1"/>
    <col min="13574" max="13574" width="36.140625" style="16" bestFit="1" customWidth="1"/>
    <col min="13575" max="13575" width="4" style="16" customWidth="1"/>
    <col min="13576" max="13576" width="5.7109375" style="16" bestFit="1" customWidth="1"/>
    <col min="13577" max="13577" width="29.85546875" style="16" customWidth="1"/>
    <col min="13578" max="13578" width="3.42578125" style="16" customWidth="1"/>
    <col min="13579" max="13579" width="34.140625" style="16" customWidth="1"/>
    <col min="13580" max="13580" width="3" style="16" customWidth="1"/>
    <col min="13581" max="13581" width="7.7109375" style="16" bestFit="1" customWidth="1"/>
    <col min="13582" max="13582" width="34.7109375" style="16" bestFit="1" customWidth="1"/>
    <col min="13583" max="13583" width="3" style="16" customWidth="1"/>
    <col min="13584" max="13584" width="27.7109375" style="16" bestFit="1" customWidth="1"/>
    <col min="13585" max="13585" width="70.85546875" style="16" bestFit="1" customWidth="1"/>
    <col min="13586" max="13586" width="3" style="16" customWidth="1"/>
    <col min="13587" max="13587" width="12.42578125" style="16" bestFit="1" customWidth="1"/>
    <col min="13588" max="13588" width="58" style="16" customWidth="1"/>
    <col min="13589" max="13589" width="3" style="16" customWidth="1"/>
    <col min="13590" max="13824" width="39.140625" style="16"/>
    <col min="13825" max="13825" width="3.85546875" style="16" customWidth="1"/>
    <col min="13826" max="13826" width="25.28515625" style="16" bestFit="1" customWidth="1"/>
    <col min="13827" max="13827" width="46.42578125" style="16" bestFit="1" customWidth="1"/>
    <col min="13828" max="13828" width="3.5703125" style="16" customWidth="1"/>
    <col min="13829" max="13829" width="12.7109375" style="16" bestFit="1" customWidth="1"/>
    <col min="13830" max="13830" width="36.140625" style="16" bestFit="1" customWidth="1"/>
    <col min="13831" max="13831" width="4" style="16" customWidth="1"/>
    <col min="13832" max="13832" width="5.7109375" style="16" bestFit="1" customWidth="1"/>
    <col min="13833" max="13833" width="29.85546875" style="16" customWidth="1"/>
    <col min="13834" max="13834" width="3.42578125" style="16" customWidth="1"/>
    <col min="13835" max="13835" width="34.140625" style="16" customWidth="1"/>
    <col min="13836" max="13836" width="3" style="16" customWidth="1"/>
    <col min="13837" max="13837" width="7.7109375" style="16" bestFit="1" customWidth="1"/>
    <col min="13838" max="13838" width="34.7109375" style="16" bestFit="1" customWidth="1"/>
    <col min="13839" max="13839" width="3" style="16" customWidth="1"/>
    <col min="13840" max="13840" width="27.7109375" style="16" bestFit="1" customWidth="1"/>
    <col min="13841" max="13841" width="70.85546875" style="16" bestFit="1" customWidth="1"/>
    <col min="13842" max="13842" width="3" style="16" customWidth="1"/>
    <col min="13843" max="13843" width="12.42578125" style="16" bestFit="1" customWidth="1"/>
    <col min="13844" max="13844" width="58" style="16" customWidth="1"/>
    <col min="13845" max="13845" width="3" style="16" customWidth="1"/>
    <col min="13846" max="14080" width="39.140625" style="16"/>
    <col min="14081" max="14081" width="3.85546875" style="16" customWidth="1"/>
    <col min="14082" max="14082" width="25.28515625" style="16" bestFit="1" customWidth="1"/>
    <col min="14083" max="14083" width="46.42578125" style="16" bestFit="1" customWidth="1"/>
    <col min="14084" max="14084" width="3.5703125" style="16" customWidth="1"/>
    <col min="14085" max="14085" width="12.7109375" style="16" bestFit="1" customWidth="1"/>
    <col min="14086" max="14086" width="36.140625" style="16" bestFit="1" customWidth="1"/>
    <col min="14087" max="14087" width="4" style="16" customWidth="1"/>
    <col min="14088" max="14088" width="5.7109375" style="16" bestFit="1" customWidth="1"/>
    <col min="14089" max="14089" width="29.85546875" style="16" customWidth="1"/>
    <col min="14090" max="14090" width="3.42578125" style="16" customWidth="1"/>
    <col min="14091" max="14091" width="34.140625" style="16" customWidth="1"/>
    <col min="14092" max="14092" width="3" style="16" customWidth="1"/>
    <col min="14093" max="14093" width="7.7109375" style="16" bestFit="1" customWidth="1"/>
    <col min="14094" max="14094" width="34.7109375" style="16" bestFit="1" customWidth="1"/>
    <col min="14095" max="14095" width="3" style="16" customWidth="1"/>
    <col min="14096" max="14096" width="27.7109375" style="16" bestFit="1" customWidth="1"/>
    <col min="14097" max="14097" width="70.85546875" style="16" bestFit="1" customWidth="1"/>
    <col min="14098" max="14098" width="3" style="16" customWidth="1"/>
    <col min="14099" max="14099" width="12.42578125" style="16" bestFit="1" customWidth="1"/>
    <col min="14100" max="14100" width="58" style="16" customWidth="1"/>
    <col min="14101" max="14101" width="3" style="16" customWidth="1"/>
    <col min="14102" max="14336" width="39.140625" style="16"/>
    <col min="14337" max="14337" width="3.85546875" style="16" customWidth="1"/>
    <col min="14338" max="14338" width="25.28515625" style="16" bestFit="1" customWidth="1"/>
    <col min="14339" max="14339" width="46.42578125" style="16" bestFit="1" customWidth="1"/>
    <col min="14340" max="14340" width="3.5703125" style="16" customWidth="1"/>
    <col min="14341" max="14341" width="12.7109375" style="16" bestFit="1" customWidth="1"/>
    <col min="14342" max="14342" width="36.140625" style="16" bestFit="1" customWidth="1"/>
    <col min="14343" max="14343" width="4" style="16" customWidth="1"/>
    <col min="14344" max="14344" width="5.7109375" style="16" bestFit="1" customWidth="1"/>
    <col min="14345" max="14345" width="29.85546875" style="16" customWidth="1"/>
    <col min="14346" max="14346" width="3.42578125" style="16" customWidth="1"/>
    <col min="14347" max="14347" width="34.140625" style="16" customWidth="1"/>
    <col min="14348" max="14348" width="3" style="16" customWidth="1"/>
    <col min="14349" max="14349" width="7.7109375" style="16" bestFit="1" customWidth="1"/>
    <col min="14350" max="14350" width="34.7109375" style="16" bestFit="1" customWidth="1"/>
    <col min="14351" max="14351" width="3" style="16" customWidth="1"/>
    <col min="14352" max="14352" width="27.7109375" style="16" bestFit="1" customWidth="1"/>
    <col min="14353" max="14353" width="70.85546875" style="16" bestFit="1" customWidth="1"/>
    <col min="14354" max="14354" width="3" style="16" customWidth="1"/>
    <col min="14355" max="14355" width="12.42578125" style="16" bestFit="1" customWidth="1"/>
    <col min="14356" max="14356" width="58" style="16" customWidth="1"/>
    <col min="14357" max="14357" width="3" style="16" customWidth="1"/>
    <col min="14358" max="14592" width="39.140625" style="16"/>
    <col min="14593" max="14593" width="3.85546875" style="16" customWidth="1"/>
    <col min="14594" max="14594" width="25.28515625" style="16" bestFit="1" customWidth="1"/>
    <col min="14595" max="14595" width="46.42578125" style="16" bestFit="1" customWidth="1"/>
    <col min="14596" max="14596" width="3.5703125" style="16" customWidth="1"/>
    <col min="14597" max="14597" width="12.7109375" style="16" bestFit="1" customWidth="1"/>
    <col min="14598" max="14598" width="36.140625" style="16" bestFit="1" customWidth="1"/>
    <col min="14599" max="14599" width="4" style="16" customWidth="1"/>
    <col min="14600" max="14600" width="5.7109375" style="16" bestFit="1" customWidth="1"/>
    <col min="14601" max="14601" width="29.85546875" style="16" customWidth="1"/>
    <col min="14602" max="14602" width="3.42578125" style="16" customWidth="1"/>
    <col min="14603" max="14603" width="34.140625" style="16" customWidth="1"/>
    <col min="14604" max="14604" width="3" style="16" customWidth="1"/>
    <col min="14605" max="14605" width="7.7109375" style="16" bestFit="1" customWidth="1"/>
    <col min="14606" max="14606" width="34.7109375" style="16" bestFit="1" customWidth="1"/>
    <col min="14607" max="14607" width="3" style="16" customWidth="1"/>
    <col min="14608" max="14608" width="27.7109375" style="16" bestFit="1" customWidth="1"/>
    <col min="14609" max="14609" width="70.85546875" style="16" bestFit="1" customWidth="1"/>
    <col min="14610" max="14610" width="3" style="16" customWidth="1"/>
    <col min="14611" max="14611" width="12.42578125" style="16" bestFit="1" customWidth="1"/>
    <col min="14612" max="14612" width="58" style="16" customWidth="1"/>
    <col min="14613" max="14613" width="3" style="16" customWidth="1"/>
    <col min="14614" max="14848" width="39.140625" style="16"/>
    <col min="14849" max="14849" width="3.85546875" style="16" customWidth="1"/>
    <col min="14850" max="14850" width="25.28515625" style="16" bestFit="1" customWidth="1"/>
    <col min="14851" max="14851" width="46.42578125" style="16" bestFit="1" customWidth="1"/>
    <col min="14852" max="14852" width="3.5703125" style="16" customWidth="1"/>
    <col min="14853" max="14853" width="12.7109375" style="16" bestFit="1" customWidth="1"/>
    <col min="14854" max="14854" width="36.140625" style="16" bestFit="1" customWidth="1"/>
    <col min="14855" max="14855" width="4" style="16" customWidth="1"/>
    <col min="14856" max="14856" width="5.7109375" style="16" bestFit="1" customWidth="1"/>
    <col min="14857" max="14857" width="29.85546875" style="16" customWidth="1"/>
    <col min="14858" max="14858" width="3.42578125" style="16" customWidth="1"/>
    <col min="14859" max="14859" width="34.140625" style="16" customWidth="1"/>
    <col min="14860" max="14860" width="3" style="16" customWidth="1"/>
    <col min="14861" max="14861" width="7.7109375" style="16" bestFit="1" customWidth="1"/>
    <col min="14862" max="14862" width="34.7109375" style="16" bestFit="1" customWidth="1"/>
    <col min="14863" max="14863" width="3" style="16" customWidth="1"/>
    <col min="14864" max="14864" width="27.7109375" style="16" bestFit="1" customWidth="1"/>
    <col min="14865" max="14865" width="70.85546875" style="16" bestFit="1" customWidth="1"/>
    <col min="14866" max="14866" width="3" style="16" customWidth="1"/>
    <col min="14867" max="14867" width="12.42578125" style="16" bestFit="1" customWidth="1"/>
    <col min="14868" max="14868" width="58" style="16" customWidth="1"/>
    <col min="14869" max="14869" width="3" style="16" customWidth="1"/>
    <col min="14870" max="15104" width="39.140625" style="16"/>
    <col min="15105" max="15105" width="3.85546875" style="16" customWidth="1"/>
    <col min="15106" max="15106" width="25.28515625" style="16" bestFit="1" customWidth="1"/>
    <col min="15107" max="15107" width="46.42578125" style="16" bestFit="1" customWidth="1"/>
    <col min="15108" max="15108" width="3.5703125" style="16" customWidth="1"/>
    <col min="15109" max="15109" width="12.7109375" style="16" bestFit="1" customWidth="1"/>
    <col min="15110" max="15110" width="36.140625" style="16" bestFit="1" customWidth="1"/>
    <col min="15111" max="15111" width="4" style="16" customWidth="1"/>
    <col min="15112" max="15112" width="5.7109375" style="16" bestFit="1" customWidth="1"/>
    <col min="15113" max="15113" width="29.85546875" style="16" customWidth="1"/>
    <col min="15114" max="15114" width="3.42578125" style="16" customWidth="1"/>
    <col min="15115" max="15115" width="34.140625" style="16" customWidth="1"/>
    <col min="15116" max="15116" width="3" style="16" customWidth="1"/>
    <col min="15117" max="15117" width="7.7109375" style="16" bestFit="1" customWidth="1"/>
    <col min="15118" max="15118" width="34.7109375" style="16" bestFit="1" customWidth="1"/>
    <col min="15119" max="15119" width="3" style="16" customWidth="1"/>
    <col min="15120" max="15120" width="27.7109375" style="16" bestFit="1" customWidth="1"/>
    <col min="15121" max="15121" width="70.85546875" style="16" bestFit="1" customWidth="1"/>
    <col min="15122" max="15122" width="3" style="16" customWidth="1"/>
    <col min="15123" max="15123" width="12.42578125" style="16" bestFit="1" customWidth="1"/>
    <col min="15124" max="15124" width="58" style="16" customWidth="1"/>
    <col min="15125" max="15125" width="3" style="16" customWidth="1"/>
    <col min="15126" max="15360" width="39.140625" style="16"/>
    <col min="15361" max="15361" width="3.85546875" style="16" customWidth="1"/>
    <col min="15362" max="15362" width="25.28515625" style="16" bestFit="1" customWidth="1"/>
    <col min="15363" max="15363" width="46.42578125" style="16" bestFit="1" customWidth="1"/>
    <col min="15364" max="15364" width="3.5703125" style="16" customWidth="1"/>
    <col min="15365" max="15365" width="12.7109375" style="16" bestFit="1" customWidth="1"/>
    <col min="15366" max="15366" width="36.140625" style="16" bestFit="1" customWidth="1"/>
    <col min="15367" max="15367" width="4" style="16" customWidth="1"/>
    <col min="15368" max="15368" width="5.7109375" style="16" bestFit="1" customWidth="1"/>
    <col min="15369" max="15369" width="29.85546875" style="16" customWidth="1"/>
    <col min="15370" max="15370" width="3.42578125" style="16" customWidth="1"/>
    <col min="15371" max="15371" width="34.140625" style="16" customWidth="1"/>
    <col min="15372" max="15372" width="3" style="16" customWidth="1"/>
    <col min="15373" max="15373" width="7.7109375" style="16" bestFit="1" customWidth="1"/>
    <col min="15374" max="15374" width="34.7109375" style="16" bestFit="1" customWidth="1"/>
    <col min="15375" max="15375" width="3" style="16" customWidth="1"/>
    <col min="15376" max="15376" width="27.7109375" style="16" bestFit="1" customWidth="1"/>
    <col min="15377" max="15377" width="70.85546875" style="16" bestFit="1" customWidth="1"/>
    <col min="15378" max="15378" width="3" style="16" customWidth="1"/>
    <col min="15379" max="15379" width="12.42578125" style="16" bestFit="1" customWidth="1"/>
    <col min="15380" max="15380" width="58" style="16" customWidth="1"/>
    <col min="15381" max="15381" width="3" style="16" customWidth="1"/>
    <col min="15382" max="15616" width="39.140625" style="16"/>
    <col min="15617" max="15617" width="3.85546875" style="16" customWidth="1"/>
    <col min="15618" max="15618" width="25.28515625" style="16" bestFit="1" customWidth="1"/>
    <col min="15619" max="15619" width="46.42578125" style="16" bestFit="1" customWidth="1"/>
    <col min="15620" max="15620" width="3.5703125" style="16" customWidth="1"/>
    <col min="15621" max="15621" width="12.7109375" style="16" bestFit="1" customWidth="1"/>
    <col min="15622" max="15622" width="36.140625" style="16" bestFit="1" customWidth="1"/>
    <col min="15623" max="15623" width="4" style="16" customWidth="1"/>
    <col min="15624" max="15624" width="5.7109375" style="16" bestFit="1" customWidth="1"/>
    <col min="15625" max="15625" width="29.85546875" style="16" customWidth="1"/>
    <col min="15626" max="15626" width="3.42578125" style="16" customWidth="1"/>
    <col min="15627" max="15627" width="34.140625" style="16" customWidth="1"/>
    <col min="15628" max="15628" width="3" style="16" customWidth="1"/>
    <col min="15629" max="15629" width="7.7109375" style="16" bestFit="1" customWidth="1"/>
    <col min="15630" max="15630" width="34.7109375" style="16" bestFit="1" customWidth="1"/>
    <col min="15631" max="15631" width="3" style="16" customWidth="1"/>
    <col min="15632" max="15632" width="27.7109375" style="16" bestFit="1" customWidth="1"/>
    <col min="15633" max="15633" width="70.85546875" style="16" bestFit="1" customWidth="1"/>
    <col min="15634" max="15634" width="3" style="16" customWidth="1"/>
    <col min="15635" max="15635" width="12.42578125" style="16" bestFit="1" customWidth="1"/>
    <col min="15636" max="15636" width="58" style="16" customWidth="1"/>
    <col min="15637" max="15637" width="3" style="16" customWidth="1"/>
    <col min="15638" max="15872" width="39.140625" style="16"/>
    <col min="15873" max="15873" width="3.85546875" style="16" customWidth="1"/>
    <col min="15874" max="15874" width="25.28515625" style="16" bestFit="1" customWidth="1"/>
    <col min="15875" max="15875" width="46.42578125" style="16" bestFit="1" customWidth="1"/>
    <col min="15876" max="15876" width="3.5703125" style="16" customWidth="1"/>
    <col min="15877" max="15877" width="12.7109375" style="16" bestFit="1" customWidth="1"/>
    <col min="15878" max="15878" width="36.140625" style="16" bestFit="1" customWidth="1"/>
    <col min="15879" max="15879" width="4" style="16" customWidth="1"/>
    <col min="15880" max="15880" width="5.7109375" style="16" bestFit="1" customWidth="1"/>
    <col min="15881" max="15881" width="29.85546875" style="16" customWidth="1"/>
    <col min="15882" max="15882" width="3.42578125" style="16" customWidth="1"/>
    <col min="15883" max="15883" width="34.140625" style="16" customWidth="1"/>
    <col min="15884" max="15884" width="3" style="16" customWidth="1"/>
    <col min="15885" max="15885" width="7.7109375" style="16" bestFit="1" customWidth="1"/>
    <col min="15886" max="15886" width="34.7109375" style="16" bestFit="1" customWidth="1"/>
    <col min="15887" max="15887" width="3" style="16" customWidth="1"/>
    <col min="15888" max="15888" width="27.7109375" style="16" bestFit="1" customWidth="1"/>
    <col min="15889" max="15889" width="70.85546875" style="16" bestFit="1" customWidth="1"/>
    <col min="15890" max="15890" width="3" style="16" customWidth="1"/>
    <col min="15891" max="15891" width="12.42578125" style="16" bestFit="1" customWidth="1"/>
    <col min="15892" max="15892" width="58" style="16" customWidth="1"/>
    <col min="15893" max="15893" width="3" style="16" customWidth="1"/>
    <col min="15894" max="16128" width="39.140625" style="16"/>
    <col min="16129" max="16129" width="3.85546875" style="16" customWidth="1"/>
    <col min="16130" max="16130" width="25.28515625" style="16" bestFit="1" customWidth="1"/>
    <col min="16131" max="16131" width="46.42578125" style="16" bestFit="1" customWidth="1"/>
    <col min="16132" max="16132" width="3.5703125" style="16" customWidth="1"/>
    <col min="16133" max="16133" width="12.7109375" style="16" bestFit="1" customWidth="1"/>
    <col min="16134" max="16134" width="36.140625" style="16" bestFit="1" customWidth="1"/>
    <col min="16135" max="16135" width="4" style="16" customWidth="1"/>
    <col min="16136" max="16136" width="5.7109375" style="16" bestFit="1" customWidth="1"/>
    <col min="16137" max="16137" width="29.85546875" style="16" customWidth="1"/>
    <col min="16138" max="16138" width="3.42578125" style="16" customWidth="1"/>
    <col min="16139" max="16139" width="34.140625" style="16" customWidth="1"/>
    <col min="16140" max="16140" width="3" style="16" customWidth="1"/>
    <col min="16141" max="16141" width="7.7109375" style="16" bestFit="1" customWidth="1"/>
    <col min="16142" max="16142" width="34.7109375" style="16" bestFit="1" customWidth="1"/>
    <col min="16143" max="16143" width="3" style="16" customWidth="1"/>
    <col min="16144" max="16144" width="27.7109375" style="16" bestFit="1" customWidth="1"/>
    <col min="16145" max="16145" width="70.85546875" style="16" bestFit="1" customWidth="1"/>
    <col min="16146" max="16146" width="3" style="16" customWidth="1"/>
    <col min="16147" max="16147" width="12.42578125" style="16" bestFit="1" customWidth="1"/>
    <col min="16148" max="16148" width="58" style="16" customWidth="1"/>
    <col min="16149" max="16149" width="3" style="16" customWidth="1"/>
    <col min="16150" max="16384" width="39.140625" style="16"/>
  </cols>
  <sheetData>
    <row r="1" spans="1:22" ht="14.25" customHeight="1" thickBot="1" x14ac:dyDescent="0.3">
      <c r="A1" s="139"/>
      <c r="B1" s="134" t="s">
        <v>393</v>
      </c>
      <c r="C1" s="136"/>
      <c r="D1" s="132"/>
      <c r="E1" s="141" t="s">
        <v>198</v>
      </c>
      <c r="F1" s="142"/>
      <c r="G1" s="132"/>
      <c r="H1" s="134" t="s">
        <v>199</v>
      </c>
      <c r="I1" s="143"/>
      <c r="J1" s="132"/>
      <c r="K1" s="12" t="s">
        <v>200</v>
      </c>
      <c r="L1" s="13"/>
      <c r="M1" s="134" t="s">
        <v>201</v>
      </c>
      <c r="N1" s="135"/>
      <c r="O1" s="13"/>
      <c r="P1" s="134" t="s">
        <v>202</v>
      </c>
      <c r="Q1" s="136"/>
      <c r="R1" s="13"/>
      <c r="S1" s="137" t="s">
        <v>697</v>
      </c>
      <c r="T1" s="138"/>
      <c r="U1" s="11"/>
      <c r="V1" s="15" t="s">
        <v>203</v>
      </c>
    </row>
    <row r="2" spans="1:22" ht="14.25" customHeight="1" thickBot="1" x14ac:dyDescent="0.3">
      <c r="A2" s="140"/>
      <c r="B2" s="12" t="s">
        <v>204</v>
      </c>
      <c r="C2" s="14" t="s">
        <v>205</v>
      </c>
      <c r="D2" s="133"/>
      <c r="E2" s="17" t="s">
        <v>206</v>
      </c>
      <c r="F2" s="18" t="s">
        <v>205</v>
      </c>
      <c r="G2" s="133"/>
      <c r="H2" s="19" t="s">
        <v>204</v>
      </c>
      <c r="I2" s="20" t="s">
        <v>205</v>
      </c>
      <c r="J2" s="133"/>
      <c r="K2" s="21"/>
      <c r="L2" s="13"/>
      <c r="M2" s="22" t="s">
        <v>204</v>
      </c>
      <c r="N2" s="21" t="s">
        <v>205</v>
      </c>
      <c r="O2" s="13"/>
      <c r="P2" s="23" t="s">
        <v>207</v>
      </c>
      <c r="Q2" s="24" t="s">
        <v>208</v>
      </c>
      <c r="R2" s="13"/>
      <c r="S2" s="12" t="s">
        <v>204</v>
      </c>
      <c r="T2" s="12" t="s">
        <v>206</v>
      </c>
      <c r="U2" s="25"/>
      <c r="V2" s="26"/>
    </row>
    <row r="3" spans="1:22" s="37" customFormat="1" ht="14.25" customHeight="1" x14ac:dyDescent="0.25">
      <c r="A3" s="27"/>
      <c r="B3" t="s">
        <v>163</v>
      </c>
      <c r="C3" t="s">
        <v>163</v>
      </c>
      <c r="D3" s="29"/>
      <c r="E3" s="59" t="s">
        <v>394</v>
      </c>
      <c r="F3" s="60" t="s">
        <v>395</v>
      </c>
      <c r="G3" s="29"/>
      <c r="H3" s="67" t="s">
        <v>211</v>
      </c>
      <c r="I3" s="67" t="s">
        <v>212</v>
      </c>
      <c r="J3" s="29"/>
      <c r="K3" s="67" t="s">
        <v>213</v>
      </c>
      <c r="L3" s="29"/>
      <c r="M3" s="67" t="s">
        <v>649</v>
      </c>
      <c r="N3" s="67" t="s">
        <v>650</v>
      </c>
      <c r="O3" s="30"/>
      <c r="P3" s="31" t="s">
        <v>682</v>
      </c>
      <c r="Q3" s="32"/>
      <c r="R3" s="33"/>
      <c r="S3" s="43" t="s">
        <v>842</v>
      </c>
      <c r="T3" s="34" t="s">
        <v>320</v>
      </c>
      <c r="U3" s="35"/>
      <c r="V3" s="36" t="s">
        <v>216</v>
      </c>
    </row>
    <row r="4" spans="1:22" s="37" customFormat="1" ht="14.25" customHeight="1" x14ac:dyDescent="0.25">
      <c r="A4" s="38"/>
      <c r="B4" t="s">
        <v>164</v>
      </c>
      <c r="C4" t="s">
        <v>165</v>
      </c>
      <c r="D4" s="35"/>
      <c r="E4" s="61" t="s">
        <v>396</v>
      </c>
      <c r="F4" s="60" t="s">
        <v>397</v>
      </c>
      <c r="G4" s="35"/>
      <c r="H4" s="37" t="s">
        <v>571</v>
      </c>
      <c r="I4" s="37" t="s">
        <v>572</v>
      </c>
      <c r="J4" s="35"/>
      <c r="K4" s="37" t="s">
        <v>603</v>
      </c>
      <c r="L4" s="35"/>
      <c r="M4" s="37" t="s">
        <v>651</v>
      </c>
      <c r="N4" s="37" t="s">
        <v>652</v>
      </c>
      <c r="O4" s="39"/>
      <c r="P4" s="31" t="s">
        <v>71</v>
      </c>
      <c r="Q4" s="32"/>
      <c r="R4" s="40"/>
      <c r="S4" s="41" t="s">
        <v>325</v>
      </c>
      <c r="T4" s="42" t="s">
        <v>326</v>
      </c>
      <c r="U4" s="35"/>
      <c r="V4" s="36" t="s">
        <v>224</v>
      </c>
    </row>
    <row r="5" spans="1:22" s="37" customFormat="1" ht="25.5" x14ac:dyDescent="0.25">
      <c r="A5" s="38"/>
      <c r="B5" t="s">
        <v>166</v>
      </c>
      <c r="C5" t="s">
        <v>166</v>
      </c>
      <c r="D5" s="35"/>
      <c r="E5" s="59" t="s">
        <v>398</v>
      </c>
      <c r="F5" s="60" t="s">
        <v>399</v>
      </c>
      <c r="G5" s="35"/>
      <c r="H5" s="37" t="s">
        <v>219</v>
      </c>
      <c r="I5" s="37" t="s">
        <v>220</v>
      </c>
      <c r="J5" s="35"/>
      <c r="K5" s="37" t="s">
        <v>221</v>
      </c>
      <c r="L5" s="35"/>
      <c r="M5" s="37" t="s">
        <v>214</v>
      </c>
      <c r="N5" s="37" t="s">
        <v>215</v>
      </c>
      <c r="O5" s="39"/>
      <c r="P5" s="31"/>
      <c r="Q5" s="32"/>
      <c r="R5" s="40"/>
      <c r="S5" s="43" t="s">
        <v>331</v>
      </c>
      <c r="T5" s="34" t="s">
        <v>332</v>
      </c>
      <c r="U5" s="35"/>
      <c r="V5" s="36" t="s">
        <v>240</v>
      </c>
    </row>
    <row r="6" spans="1:22" s="37" customFormat="1" ht="14.25" customHeight="1" x14ac:dyDescent="0.25">
      <c r="A6" s="38"/>
      <c r="B6" t="s">
        <v>167</v>
      </c>
      <c r="C6" t="s">
        <v>167</v>
      </c>
      <c r="D6" s="35"/>
      <c r="E6" s="59" t="s">
        <v>400</v>
      </c>
      <c r="F6" s="60" t="s">
        <v>401</v>
      </c>
      <c r="G6" s="35"/>
      <c r="H6" s="37" t="s">
        <v>573</v>
      </c>
      <c r="I6" s="37" t="s">
        <v>574</v>
      </c>
      <c r="J6" s="35"/>
      <c r="K6" s="66" t="s">
        <v>229</v>
      </c>
      <c r="L6" s="35"/>
      <c r="M6" s="37" t="s">
        <v>653</v>
      </c>
      <c r="N6" s="37" t="s">
        <v>654</v>
      </c>
      <c r="O6" s="39"/>
      <c r="P6" s="31"/>
      <c r="Q6" s="32"/>
      <c r="R6" s="40"/>
      <c r="S6" s="43" t="s">
        <v>353</v>
      </c>
      <c r="T6" s="34" t="s">
        <v>354</v>
      </c>
      <c r="U6" s="35"/>
      <c r="V6" s="36" t="s">
        <v>255</v>
      </c>
    </row>
    <row r="7" spans="1:22" s="37" customFormat="1" ht="14.25" customHeight="1" x14ac:dyDescent="0.25">
      <c r="A7" s="38"/>
      <c r="B7" t="s">
        <v>168</v>
      </c>
      <c r="C7" t="s">
        <v>168</v>
      </c>
      <c r="D7" s="35"/>
      <c r="E7" s="59" t="s">
        <v>209</v>
      </c>
      <c r="F7" s="62" t="s">
        <v>210</v>
      </c>
      <c r="G7" s="35"/>
      <c r="H7" s="66" t="s">
        <v>575</v>
      </c>
      <c r="I7" s="66" t="s">
        <v>576</v>
      </c>
      <c r="J7" s="35"/>
      <c r="K7" s="66" t="s">
        <v>237</v>
      </c>
      <c r="L7" s="35"/>
      <c r="M7" s="37" t="s">
        <v>222</v>
      </c>
      <c r="N7" s="37" t="s">
        <v>223</v>
      </c>
      <c r="O7" s="39"/>
      <c r="P7" s="31"/>
      <c r="Q7" s="32"/>
      <c r="R7" s="40"/>
      <c r="S7" s="43" t="s">
        <v>363</v>
      </c>
      <c r="T7" s="34" t="s">
        <v>364</v>
      </c>
      <c r="U7" s="35"/>
      <c r="V7" s="36" t="s">
        <v>279</v>
      </c>
    </row>
    <row r="8" spans="1:22" s="37" customFormat="1" ht="14.25" customHeight="1" x14ac:dyDescent="0.25">
      <c r="A8" s="38"/>
      <c r="B8" t="s">
        <v>169</v>
      </c>
      <c r="C8" t="s">
        <v>169</v>
      </c>
      <c r="D8" s="35"/>
      <c r="E8" s="59" t="s">
        <v>217</v>
      </c>
      <c r="F8" s="62" t="s">
        <v>218</v>
      </c>
      <c r="G8" s="35"/>
      <c r="H8" s="66" t="s">
        <v>227</v>
      </c>
      <c r="I8" s="66" t="s">
        <v>228</v>
      </c>
      <c r="J8" s="35"/>
      <c r="K8" s="66" t="s">
        <v>604</v>
      </c>
      <c r="L8" s="35"/>
      <c r="M8" s="66" t="s">
        <v>655</v>
      </c>
      <c r="N8" s="66" t="s">
        <v>656</v>
      </c>
      <c r="O8" s="39"/>
      <c r="P8" s="31"/>
      <c r="Q8" s="32"/>
      <c r="R8" s="40"/>
      <c r="S8" s="48" t="s">
        <v>367</v>
      </c>
      <c r="T8" s="49" t="s">
        <v>368</v>
      </c>
      <c r="U8" s="35"/>
      <c r="V8" s="36" t="s">
        <v>232</v>
      </c>
    </row>
    <row r="9" spans="1:22" s="37" customFormat="1" ht="25.5" customHeight="1" x14ac:dyDescent="0.25">
      <c r="A9" s="38"/>
      <c r="B9" t="s">
        <v>170</v>
      </c>
      <c r="C9" t="s">
        <v>171</v>
      </c>
      <c r="D9" s="35"/>
      <c r="E9" s="59" t="s">
        <v>402</v>
      </c>
      <c r="F9" s="60" t="s">
        <v>403</v>
      </c>
      <c r="G9" s="35"/>
      <c r="H9" s="66" t="s">
        <v>235</v>
      </c>
      <c r="I9" s="66" t="s">
        <v>236</v>
      </c>
      <c r="J9" s="35"/>
      <c r="K9" s="66" t="s">
        <v>605</v>
      </c>
      <c r="L9" s="35"/>
      <c r="M9" s="66" t="s">
        <v>230</v>
      </c>
      <c r="N9" s="66" t="s">
        <v>231</v>
      </c>
      <c r="O9" s="39"/>
      <c r="P9" s="31"/>
      <c r="Q9" s="32"/>
      <c r="R9" s="40"/>
      <c r="S9" s="48" t="s">
        <v>374</v>
      </c>
      <c r="T9" s="49" t="s">
        <v>375</v>
      </c>
      <c r="U9" s="35"/>
      <c r="V9" s="36" t="s">
        <v>263</v>
      </c>
    </row>
    <row r="10" spans="1:22" s="37" customFormat="1" ht="14.25" customHeight="1" x14ac:dyDescent="0.25">
      <c r="A10" s="38"/>
      <c r="B10" t="s">
        <v>172</v>
      </c>
      <c r="C10" t="s">
        <v>173</v>
      </c>
      <c r="D10" s="35"/>
      <c r="E10" s="59" t="s">
        <v>404</v>
      </c>
      <c r="F10" s="60" t="s">
        <v>405</v>
      </c>
      <c r="G10" s="35"/>
      <c r="H10" s="66" t="s">
        <v>577</v>
      </c>
      <c r="I10" s="66" t="s">
        <v>578</v>
      </c>
      <c r="J10" s="35"/>
      <c r="K10" s="66" t="s">
        <v>606</v>
      </c>
      <c r="L10" s="35"/>
      <c r="M10" s="66" t="s">
        <v>243</v>
      </c>
      <c r="N10" s="66" t="s">
        <v>657</v>
      </c>
      <c r="O10" s="39"/>
      <c r="P10" s="31"/>
      <c r="Q10" s="32"/>
      <c r="R10" s="40"/>
      <c r="S10" s="48" t="s">
        <v>376</v>
      </c>
      <c r="T10" s="49" t="s">
        <v>377</v>
      </c>
      <c r="U10" s="35"/>
      <c r="V10" s="36" t="s">
        <v>271</v>
      </c>
    </row>
    <row r="11" spans="1:22" s="37" customFormat="1" ht="14.25" customHeight="1" x14ac:dyDescent="0.25">
      <c r="A11" s="38"/>
      <c r="B11" t="s">
        <v>174</v>
      </c>
      <c r="C11" t="s">
        <v>175</v>
      </c>
      <c r="D11" s="35"/>
      <c r="E11" s="61" t="s">
        <v>406</v>
      </c>
      <c r="F11" s="62" t="s">
        <v>407</v>
      </c>
      <c r="G11" s="35"/>
      <c r="H11" s="66" t="s">
        <v>579</v>
      </c>
      <c r="I11" s="66" t="s">
        <v>580</v>
      </c>
      <c r="J11" s="35"/>
      <c r="K11" s="66" t="s">
        <v>607</v>
      </c>
      <c r="L11" s="35"/>
      <c r="M11" s="66" t="s">
        <v>238</v>
      </c>
      <c r="N11" s="66" t="s">
        <v>239</v>
      </c>
      <c r="O11" s="39"/>
      <c r="P11" s="31"/>
      <c r="Q11" s="32"/>
      <c r="R11" s="40"/>
      <c r="S11" s="50" t="s">
        <v>843</v>
      </c>
      <c r="T11" s="51" t="s">
        <v>844</v>
      </c>
      <c r="U11" s="35"/>
      <c r="V11" s="36" t="s">
        <v>683</v>
      </c>
    </row>
    <row r="12" spans="1:22" s="37" customFormat="1" ht="14.25" customHeight="1" x14ac:dyDescent="0.25">
      <c r="A12" s="38"/>
      <c r="B12" t="s">
        <v>176</v>
      </c>
      <c r="C12" t="s">
        <v>177</v>
      </c>
      <c r="D12" s="35"/>
      <c r="E12" s="61" t="s">
        <v>225</v>
      </c>
      <c r="F12" s="62" t="s">
        <v>226</v>
      </c>
      <c r="G12" s="35"/>
      <c r="H12" s="66" t="s">
        <v>581</v>
      </c>
      <c r="I12" s="66" t="s">
        <v>582</v>
      </c>
      <c r="J12" s="35"/>
      <c r="K12" s="66" t="s">
        <v>608</v>
      </c>
      <c r="L12" s="35"/>
      <c r="M12" s="66" t="s">
        <v>246</v>
      </c>
      <c r="N12" s="66" t="s">
        <v>247</v>
      </c>
      <c r="O12" s="39"/>
      <c r="P12" s="31"/>
      <c r="Q12" s="32"/>
      <c r="R12" s="40"/>
      <c r="S12" s="52" t="s">
        <v>303</v>
      </c>
      <c r="T12" s="51"/>
      <c r="U12" s="35"/>
      <c r="V12" s="36" t="s">
        <v>684</v>
      </c>
    </row>
    <row r="13" spans="1:22" s="37" customFormat="1" ht="14.25" customHeight="1" x14ac:dyDescent="0.25">
      <c r="A13" s="38"/>
      <c r="B13" t="s">
        <v>178</v>
      </c>
      <c r="C13" t="s">
        <v>179</v>
      </c>
      <c r="D13" s="35"/>
      <c r="E13" s="59" t="s">
        <v>408</v>
      </c>
      <c r="F13" s="60" t="s">
        <v>409</v>
      </c>
      <c r="G13" s="35"/>
      <c r="H13" s="66" t="s">
        <v>243</v>
      </c>
      <c r="I13" s="66" t="s">
        <v>244</v>
      </c>
      <c r="J13" s="35"/>
      <c r="K13" s="66" t="s">
        <v>245</v>
      </c>
      <c r="L13" s="35"/>
      <c r="M13" s="66" t="s">
        <v>253</v>
      </c>
      <c r="N13" s="66" t="s">
        <v>254</v>
      </c>
      <c r="O13" s="39"/>
      <c r="P13" s="31"/>
      <c r="Q13" s="32"/>
      <c r="R13" s="40"/>
      <c r="S13" s="52" t="s">
        <v>303</v>
      </c>
      <c r="T13" s="51"/>
      <c r="U13" s="35"/>
      <c r="V13" s="36" t="s">
        <v>685</v>
      </c>
    </row>
    <row r="14" spans="1:22" s="37" customFormat="1" ht="14.25" customHeight="1" x14ac:dyDescent="0.25">
      <c r="A14" s="38"/>
      <c r="B14" t="s">
        <v>180</v>
      </c>
      <c r="C14" t="s">
        <v>181</v>
      </c>
      <c r="D14" s="35"/>
      <c r="E14" s="63" t="s">
        <v>233</v>
      </c>
      <c r="F14" s="64" t="s">
        <v>234</v>
      </c>
      <c r="G14" s="35"/>
      <c r="H14" s="66" t="s">
        <v>250</v>
      </c>
      <c r="I14" s="66" t="s">
        <v>251</v>
      </c>
      <c r="J14" s="35"/>
      <c r="K14" s="66" t="s">
        <v>609</v>
      </c>
      <c r="L14" s="35"/>
      <c r="M14" s="66" t="s">
        <v>261</v>
      </c>
      <c r="N14" s="66" t="s">
        <v>262</v>
      </c>
      <c r="O14" s="39"/>
      <c r="P14" s="31"/>
      <c r="Q14" s="32"/>
      <c r="R14" s="40"/>
      <c r="S14" s="52" t="s">
        <v>303</v>
      </c>
      <c r="T14" s="51"/>
      <c r="U14" s="35"/>
      <c r="V14" s="36" t="s">
        <v>686</v>
      </c>
    </row>
    <row r="15" spans="1:22" s="37" customFormat="1" x14ac:dyDescent="0.25">
      <c r="A15" s="38"/>
      <c r="B15" t="s">
        <v>182</v>
      </c>
      <c r="C15" t="s">
        <v>183</v>
      </c>
      <c r="D15" s="35"/>
      <c r="E15" s="59" t="s">
        <v>241</v>
      </c>
      <c r="F15" s="60" t="s">
        <v>242</v>
      </c>
      <c r="G15" s="35"/>
      <c r="H15" s="66" t="s">
        <v>258</v>
      </c>
      <c r="I15" s="66" t="s">
        <v>259</v>
      </c>
      <c r="J15" s="35"/>
      <c r="K15" s="66" t="s">
        <v>610</v>
      </c>
      <c r="L15" s="35"/>
      <c r="M15" s="66" t="s">
        <v>269</v>
      </c>
      <c r="N15" s="66" t="s">
        <v>270</v>
      </c>
      <c r="O15" s="39"/>
      <c r="P15" s="31"/>
      <c r="Q15" s="32"/>
      <c r="R15" s="40"/>
      <c r="S15" s="52" t="s">
        <v>303</v>
      </c>
      <c r="T15" s="51"/>
      <c r="U15" s="35"/>
      <c r="V15" s="36" t="s">
        <v>687</v>
      </c>
    </row>
    <row r="16" spans="1:22" s="37" customFormat="1" ht="14.25" customHeight="1" x14ac:dyDescent="0.25">
      <c r="A16" s="38"/>
      <c r="B16" t="s">
        <v>184</v>
      </c>
      <c r="C16" t="s">
        <v>185</v>
      </c>
      <c r="D16" s="35"/>
      <c r="E16" s="59" t="s">
        <v>410</v>
      </c>
      <c r="F16" s="60" t="s">
        <v>411</v>
      </c>
      <c r="G16" s="35"/>
      <c r="H16" s="66" t="s">
        <v>266</v>
      </c>
      <c r="I16" s="66" t="s">
        <v>267</v>
      </c>
      <c r="J16" s="35"/>
      <c r="K16" s="66" t="s">
        <v>611</v>
      </c>
      <c r="L16" s="35"/>
      <c r="M16" s="66" t="s">
        <v>277</v>
      </c>
      <c r="N16" s="66" t="s">
        <v>278</v>
      </c>
      <c r="O16" s="39"/>
      <c r="P16" s="31"/>
      <c r="Q16" s="32"/>
      <c r="R16" s="40"/>
      <c r="S16" s="52" t="s">
        <v>303</v>
      </c>
      <c r="T16" s="51"/>
      <c r="U16" s="35"/>
      <c r="V16" s="36" t="s">
        <v>688</v>
      </c>
    </row>
    <row r="17" spans="1:22" s="37" customFormat="1" ht="14.25" customHeight="1" x14ac:dyDescent="0.25">
      <c r="A17" s="38"/>
      <c r="B17" t="s">
        <v>186</v>
      </c>
      <c r="C17" t="s">
        <v>186</v>
      </c>
      <c r="D17" s="35"/>
      <c r="E17" s="59" t="s">
        <v>248</v>
      </c>
      <c r="F17" s="60" t="s">
        <v>249</v>
      </c>
      <c r="G17" s="35"/>
      <c r="H17" s="66" t="s">
        <v>583</v>
      </c>
      <c r="I17" s="66" t="s">
        <v>584</v>
      </c>
      <c r="J17" s="35"/>
      <c r="K17" s="66" t="s">
        <v>612</v>
      </c>
      <c r="L17" s="35"/>
      <c r="M17" s="66" t="s">
        <v>285</v>
      </c>
      <c r="N17" s="66" t="s">
        <v>286</v>
      </c>
      <c r="O17" s="39"/>
      <c r="P17" s="31"/>
      <c r="Q17" s="32"/>
      <c r="R17" s="40"/>
      <c r="S17" s="50" t="s">
        <v>303</v>
      </c>
      <c r="T17" s="51"/>
      <c r="U17" s="35"/>
      <c r="V17" s="36" t="s">
        <v>689</v>
      </c>
    </row>
    <row r="18" spans="1:22" s="37" customFormat="1" ht="14.25" customHeight="1" x14ac:dyDescent="0.25">
      <c r="A18" s="38"/>
      <c r="B18" t="s">
        <v>187</v>
      </c>
      <c r="C18" t="s">
        <v>188</v>
      </c>
      <c r="D18" s="35"/>
      <c r="E18" s="65" t="s">
        <v>219</v>
      </c>
      <c r="F18" s="66" t="s">
        <v>412</v>
      </c>
      <c r="G18" s="35"/>
      <c r="H18" s="66" t="s">
        <v>274</v>
      </c>
      <c r="I18" s="66" t="s">
        <v>275</v>
      </c>
      <c r="J18" s="35"/>
      <c r="K18" s="66" t="s">
        <v>613</v>
      </c>
      <c r="L18" s="35"/>
      <c r="M18" s="66" t="s">
        <v>290</v>
      </c>
      <c r="N18" s="66" t="s">
        <v>291</v>
      </c>
      <c r="O18" s="39"/>
      <c r="P18" s="31"/>
      <c r="Q18" s="32"/>
      <c r="R18" s="40"/>
      <c r="S18" s="50" t="s">
        <v>303</v>
      </c>
      <c r="T18" s="51"/>
      <c r="U18" s="35"/>
      <c r="V18" s="36" t="s">
        <v>690</v>
      </c>
    </row>
    <row r="19" spans="1:22" s="37" customFormat="1" ht="14.25" customHeight="1" x14ac:dyDescent="0.25">
      <c r="A19" s="38"/>
      <c r="B19" t="s">
        <v>189</v>
      </c>
      <c r="C19" t="s">
        <v>189</v>
      </c>
      <c r="D19" s="35"/>
      <c r="E19" s="65" t="s">
        <v>413</v>
      </c>
      <c r="F19" s="66" t="s">
        <v>414</v>
      </c>
      <c r="G19" s="35"/>
      <c r="H19" s="66" t="s">
        <v>585</v>
      </c>
      <c r="I19" s="66" t="s">
        <v>586</v>
      </c>
      <c r="J19" s="35"/>
      <c r="K19" s="66" t="s">
        <v>614</v>
      </c>
      <c r="L19" s="35"/>
      <c r="M19" s="66" t="s">
        <v>297</v>
      </c>
      <c r="N19" s="66" t="s">
        <v>298</v>
      </c>
      <c r="O19" s="39"/>
      <c r="P19" s="31"/>
      <c r="Q19" s="32"/>
      <c r="R19" s="40"/>
      <c r="S19" s="50" t="s">
        <v>303</v>
      </c>
      <c r="T19" s="51"/>
      <c r="U19" s="35"/>
      <c r="V19" s="36" t="s">
        <v>339</v>
      </c>
    </row>
    <row r="20" spans="1:22" s="37" customFormat="1" ht="14.25" customHeight="1" x14ac:dyDescent="0.25">
      <c r="A20" s="38"/>
      <c r="B20" t="s">
        <v>190</v>
      </c>
      <c r="C20" t="s">
        <v>191</v>
      </c>
      <c r="D20" s="35"/>
      <c r="E20" s="65" t="s">
        <v>415</v>
      </c>
      <c r="F20" s="66" t="s">
        <v>416</v>
      </c>
      <c r="G20" s="35"/>
      <c r="H20" s="66" t="s">
        <v>429</v>
      </c>
      <c r="I20" s="66" t="s">
        <v>587</v>
      </c>
      <c r="J20" s="35"/>
      <c r="K20" s="66" t="s">
        <v>615</v>
      </c>
      <c r="L20" s="35"/>
      <c r="M20" s="66" t="s">
        <v>658</v>
      </c>
      <c r="N20" s="66" t="s">
        <v>659</v>
      </c>
      <c r="O20" s="39"/>
      <c r="P20" s="31"/>
      <c r="Q20" s="32"/>
      <c r="R20" s="40"/>
      <c r="S20" s="50" t="s">
        <v>303</v>
      </c>
      <c r="T20" s="51"/>
      <c r="U20" s="35"/>
      <c r="V20" s="36" t="s">
        <v>343</v>
      </c>
    </row>
    <row r="21" spans="1:22" s="37" customFormat="1" ht="14.25" customHeight="1" x14ac:dyDescent="0.25">
      <c r="A21" s="38"/>
      <c r="B21" t="s">
        <v>192</v>
      </c>
      <c r="C21" t="s">
        <v>192</v>
      </c>
      <c r="D21" s="35"/>
      <c r="E21" s="65" t="s">
        <v>417</v>
      </c>
      <c r="F21" s="66" t="s">
        <v>418</v>
      </c>
      <c r="G21" s="35"/>
      <c r="H21" s="66" t="s">
        <v>588</v>
      </c>
      <c r="I21" s="66" t="s">
        <v>589</v>
      </c>
      <c r="J21" s="35"/>
      <c r="K21" s="66" t="s">
        <v>616</v>
      </c>
      <c r="L21" s="35"/>
      <c r="M21" s="66" t="s">
        <v>660</v>
      </c>
      <c r="N21" s="66" t="s">
        <v>661</v>
      </c>
      <c r="O21" s="39"/>
      <c r="P21" s="31"/>
      <c r="Q21" s="32"/>
      <c r="R21" s="40"/>
      <c r="S21" s="50" t="s">
        <v>303</v>
      </c>
      <c r="T21" s="51"/>
      <c r="U21" s="35"/>
      <c r="V21" s="36" t="s">
        <v>348</v>
      </c>
    </row>
    <row r="22" spans="1:22" s="37" customFormat="1" ht="14.25" customHeight="1" x14ac:dyDescent="0.25">
      <c r="A22" s="38"/>
      <c r="B22" t="s">
        <v>193</v>
      </c>
      <c r="C22" t="s">
        <v>193</v>
      </c>
      <c r="D22" s="35"/>
      <c r="E22" s="65" t="s">
        <v>419</v>
      </c>
      <c r="F22" s="66" t="s">
        <v>420</v>
      </c>
      <c r="G22" s="35"/>
      <c r="H22" s="66" t="s">
        <v>590</v>
      </c>
      <c r="I22" s="66" t="s">
        <v>591</v>
      </c>
      <c r="J22" s="35"/>
      <c r="K22" s="66" t="s">
        <v>617</v>
      </c>
      <c r="L22" s="35"/>
      <c r="M22" s="66" t="s">
        <v>662</v>
      </c>
      <c r="N22" s="66" t="s">
        <v>663</v>
      </c>
      <c r="O22" s="39"/>
      <c r="P22" s="31"/>
      <c r="Q22" s="32"/>
      <c r="R22" s="40"/>
      <c r="S22" s="50" t="s">
        <v>303</v>
      </c>
      <c r="T22" s="51"/>
      <c r="U22" s="35"/>
      <c r="V22" s="36" t="s">
        <v>691</v>
      </c>
    </row>
    <row r="23" spans="1:22" s="37" customFormat="1" ht="14.25" customHeight="1" x14ac:dyDescent="0.25">
      <c r="A23" s="38"/>
      <c r="B23" t="s">
        <v>194</v>
      </c>
      <c r="C23" t="s">
        <v>195</v>
      </c>
      <c r="D23" s="40"/>
      <c r="E23" s="65" t="s">
        <v>256</v>
      </c>
      <c r="F23" s="66" t="s">
        <v>257</v>
      </c>
      <c r="G23" s="35"/>
      <c r="H23" s="66" t="s">
        <v>282</v>
      </c>
      <c r="I23" s="66" t="s">
        <v>283</v>
      </c>
      <c r="J23" s="35"/>
      <c r="K23" s="66" t="s">
        <v>618</v>
      </c>
      <c r="L23" s="35"/>
      <c r="M23" s="66" t="s">
        <v>664</v>
      </c>
      <c r="N23" s="66" t="s">
        <v>665</v>
      </c>
      <c r="O23" s="39"/>
      <c r="P23" s="31"/>
      <c r="Q23" s="32"/>
      <c r="R23" s="40"/>
      <c r="S23" s="50" t="s">
        <v>303</v>
      </c>
      <c r="T23" s="51"/>
      <c r="U23" s="35"/>
      <c r="V23" s="36" t="s">
        <v>357</v>
      </c>
    </row>
    <row r="24" spans="1:22" s="37" customFormat="1" ht="14.25" customHeight="1" x14ac:dyDescent="0.25">
      <c r="A24" s="45"/>
      <c r="B24" s="46" t="s">
        <v>303</v>
      </c>
      <c r="C24" s="47"/>
      <c r="D24" s="40"/>
      <c r="E24" s="65" t="s">
        <v>421</v>
      </c>
      <c r="F24" s="66" t="s">
        <v>421</v>
      </c>
      <c r="G24" s="35"/>
      <c r="H24" s="66" t="s">
        <v>592</v>
      </c>
      <c r="I24" s="66" t="s">
        <v>593</v>
      </c>
      <c r="J24" s="35"/>
      <c r="K24" s="66" t="s">
        <v>619</v>
      </c>
      <c r="L24" s="35"/>
      <c r="M24" s="66" t="s">
        <v>304</v>
      </c>
      <c r="N24" s="66" t="s">
        <v>305</v>
      </c>
      <c r="O24" s="39"/>
      <c r="P24" s="31"/>
      <c r="Q24" s="32"/>
      <c r="R24" s="40"/>
      <c r="S24" s="50" t="s">
        <v>303</v>
      </c>
      <c r="T24" s="51"/>
      <c r="U24" s="35"/>
      <c r="V24" s="36" t="s">
        <v>692</v>
      </c>
    </row>
    <row r="25" spans="1:22" s="37" customFormat="1" ht="14.25" customHeight="1" x14ac:dyDescent="0.25">
      <c r="A25" s="45"/>
      <c r="B25" s="46" t="s">
        <v>303</v>
      </c>
      <c r="C25" s="47"/>
      <c r="D25" s="40"/>
      <c r="E25" s="65" t="s">
        <v>422</v>
      </c>
      <c r="F25" s="66" t="s">
        <v>423</v>
      </c>
      <c r="G25" s="35"/>
      <c r="H25" s="66" t="s">
        <v>594</v>
      </c>
      <c r="I25" s="66" t="s">
        <v>595</v>
      </c>
      <c r="J25" s="35"/>
      <c r="K25" s="66" t="s">
        <v>620</v>
      </c>
      <c r="L25" s="35"/>
      <c r="M25" s="66" t="s">
        <v>308</v>
      </c>
      <c r="N25" s="66" t="s">
        <v>309</v>
      </c>
      <c r="O25" s="39"/>
      <c r="P25" s="31"/>
      <c r="Q25" s="32"/>
      <c r="R25" s="40"/>
      <c r="S25" s="50" t="s">
        <v>303</v>
      </c>
      <c r="T25" s="51"/>
      <c r="U25" s="35"/>
      <c r="V25" s="36" t="s">
        <v>360</v>
      </c>
    </row>
    <row r="26" spans="1:22" s="37" customFormat="1" ht="14.25" customHeight="1" x14ac:dyDescent="0.25">
      <c r="A26" s="45"/>
      <c r="B26" s="46" t="s">
        <v>303</v>
      </c>
      <c r="C26" s="47"/>
      <c r="D26" s="40"/>
      <c r="E26" s="65" t="s">
        <v>424</v>
      </c>
      <c r="F26" s="66" t="s">
        <v>424</v>
      </c>
      <c r="G26" s="35"/>
      <c r="H26" s="66" t="s">
        <v>596</v>
      </c>
      <c r="I26" s="66" t="s">
        <v>597</v>
      </c>
      <c r="J26" s="35"/>
      <c r="K26" s="66" t="s">
        <v>621</v>
      </c>
      <c r="L26" s="35"/>
      <c r="M26" s="66" t="s">
        <v>311</v>
      </c>
      <c r="N26" s="66" t="s">
        <v>312</v>
      </c>
      <c r="O26" s="39"/>
      <c r="P26" s="31"/>
      <c r="Q26" s="32"/>
      <c r="R26" s="40"/>
      <c r="S26" s="50" t="s">
        <v>303</v>
      </c>
      <c r="T26" s="51"/>
      <c r="U26" s="35"/>
      <c r="V26" s="36" t="s">
        <v>369</v>
      </c>
    </row>
    <row r="27" spans="1:22" s="37" customFormat="1" ht="14.25" customHeight="1" x14ac:dyDescent="0.25">
      <c r="A27" s="45"/>
      <c r="B27" s="46" t="s">
        <v>303</v>
      </c>
      <c r="C27" s="47"/>
      <c r="D27" s="40"/>
      <c r="E27" s="65" t="s">
        <v>425</v>
      </c>
      <c r="F27" s="66" t="s">
        <v>426</v>
      </c>
      <c r="G27" s="35"/>
      <c r="H27" s="66" t="s">
        <v>73</v>
      </c>
      <c r="I27" s="66" t="s">
        <v>284</v>
      </c>
      <c r="J27" s="35"/>
      <c r="K27" s="66" t="s">
        <v>622</v>
      </c>
      <c r="L27" s="35"/>
      <c r="M27" s="66" t="s">
        <v>314</v>
      </c>
      <c r="N27" s="66" t="s">
        <v>315</v>
      </c>
      <c r="O27" s="39"/>
      <c r="P27" s="31"/>
      <c r="Q27" s="32"/>
      <c r="R27" s="40"/>
      <c r="S27" s="50" t="s">
        <v>303</v>
      </c>
      <c r="T27" s="51"/>
      <c r="U27" s="35"/>
      <c r="V27" s="36" t="s">
        <v>372</v>
      </c>
    </row>
    <row r="28" spans="1:22" s="37" customFormat="1" ht="14.25" customHeight="1" x14ac:dyDescent="0.25">
      <c r="A28" s="45"/>
      <c r="B28" s="46" t="s">
        <v>303</v>
      </c>
      <c r="C28" s="47"/>
      <c r="D28" s="40"/>
      <c r="E28" s="65" t="s">
        <v>427</v>
      </c>
      <c r="F28" s="66" t="s">
        <v>428</v>
      </c>
      <c r="G28" s="35"/>
      <c r="H28" s="66" t="s">
        <v>598</v>
      </c>
      <c r="I28" s="66" t="s">
        <v>276</v>
      </c>
      <c r="J28" s="35"/>
      <c r="K28" s="66" t="s">
        <v>623</v>
      </c>
      <c r="L28" s="35"/>
      <c r="M28" s="66" t="s">
        <v>318</v>
      </c>
      <c r="N28" s="66" t="s">
        <v>319</v>
      </c>
      <c r="O28" s="39"/>
      <c r="P28" s="31"/>
      <c r="Q28" s="32"/>
      <c r="R28" s="40"/>
      <c r="S28" s="50" t="s">
        <v>303</v>
      </c>
      <c r="T28" s="51"/>
      <c r="U28" s="35"/>
      <c r="V28" s="36" t="s">
        <v>373</v>
      </c>
    </row>
    <row r="29" spans="1:22" s="37" customFormat="1" ht="14.25" customHeight="1" x14ac:dyDescent="0.25">
      <c r="A29" s="45"/>
      <c r="B29" s="46" t="s">
        <v>303</v>
      </c>
      <c r="C29" s="47"/>
      <c r="D29" s="40"/>
      <c r="E29" s="65" t="s">
        <v>264</v>
      </c>
      <c r="F29" s="66" t="s">
        <v>265</v>
      </c>
      <c r="G29" s="35"/>
      <c r="H29" s="66" t="s">
        <v>599</v>
      </c>
      <c r="I29" s="66" t="s">
        <v>600</v>
      </c>
      <c r="J29" s="35"/>
      <c r="K29" s="66" t="s">
        <v>624</v>
      </c>
      <c r="L29" s="35"/>
      <c r="M29" s="66" t="s">
        <v>323</v>
      </c>
      <c r="N29" s="66" t="s">
        <v>324</v>
      </c>
      <c r="O29" s="39"/>
      <c r="P29" s="31"/>
      <c r="Q29" s="32"/>
      <c r="R29" s="40"/>
      <c r="S29" s="50" t="s">
        <v>303</v>
      </c>
      <c r="T29" s="51"/>
      <c r="U29" s="35"/>
      <c r="V29" s="36" t="s">
        <v>378</v>
      </c>
    </row>
    <row r="30" spans="1:22" s="37" customFormat="1" x14ac:dyDescent="0.25">
      <c r="A30" s="45"/>
      <c r="B30" s="46" t="s">
        <v>303</v>
      </c>
      <c r="C30" s="47"/>
      <c r="D30" s="40"/>
      <c r="E30" s="65" t="s">
        <v>429</v>
      </c>
      <c r="F30" s="66" t="s">
        <v>430</v>
      </c>
      <c r="G30" s="35"/>
      <c r="H30" s="66" t="s">
        <v>294</v>
      </c>
      <c r="I30" s="66" t="s">
        <v>295</v>
      </c>
      <c r="J30" s="35"/>
      <c r="K30" s="66" t="s">
        <v>625</v>
      </c>
      <c r="L30" s="35"/>
      <c r="M30" s="66" t="s">
        <v>666</v>
      </c>
      <c r="N30" s="66" t="s">
        <v>667</v>
      </c>
      <c r="O30" s="39"/>
      <c r="P30" s="31"/>
      <c r="Q30" s="32"/>
      <c r="R30" s="40"/>
      <c r="S30" s="50" t="s">
        <v>303</v>
      </c>
      <c r="T30" s="51"/>
      <c r="U30" s="35"/>
      <c r="V30" s="36" t="s">
        <v>379</v>
      </c>
    </row>
    <row r="31" spans="1:22" s="37" customFormat="1" ht="14.25" customHeight="1" x14ac:dyDescent="0.25">
      <c r="A31" s="45"/>
      <c r="B31" s="46" t="s">
        <v>303</v>
      </c>
      <c r="C31" s="47"/>
      <c r="D31" s="40"/>
      <c r="E31" s="65" t="s">
        <v>431</v>
      </c>
      <c r="F31" s="66" t="s">
        <v>432</v>
      </c>
      <c r="G31" s="35"/>
      <c r="H31" s="66" t="s">
        <v>301</v>
      </c>
      <c r="I31" s="66" t="s">
        <v>302</v>
      </c>
      <c r="J31" s="35"/>
      <c r="K31" s="66" t="s">
        <v>626</v>
      </c>
      <c r="L31" s="35"/>
      <c r="M31" s="66" t="s">
        <v>668</v>
      </c>
      <c r="N31" s="66" t="s">
        <v>669</v>
      </c>
      <c r="O31" s="39"/>
      <c r="P31" s="31"/>
      <c r="Q31" s="32"/>
      <c r="R31" s="40"/>
      <c r="S31" s="50" t="s">
        <v>303</v>
      </c>
      <c r="T31" s="51"/>
      <c r="U31" s="35"/>
      <c r="V31" s="36" t="s">
        <v>381</v>
      </c>
    </row>
    <row r="32" spans="1:22" s="37" customFormat="1" ht="14.25" customHeight="1" x14ac:dyDescent="0.25">
      <c r="A32" s="45"/>
      <c r="B32" s="46" t="s">
        <v>303</v>
      </c>
      <c r="C32" s="47"/>
      <c r="D32" s="40"/>
      <c r="E32" s="65" t="s">
        <v>433</v>
      </c>
      <c r="F32" s="66" t="s">
        <v>434</v>
      </c>
      <c r="G32" s="35"/>
      <c r="H32" s="66" t="s">
        <v>601</v>
      </c>
      <c r="I32" s="66" t="s">
        <v>602</v>
      </c>
      <c r="J32" s="35"/>
      <c r="K32" s="66" t="s">
        <v>627</v>
      </c>
      <c r="L32" s="35"/>
      <c r="M32" s="66" t="s">
        <v>329</v>
      </c>
      <c r="N32" s="66" t="s">
        <v>330</v>
      </c>
      <c r="O32" s="39"/>
      <c r="P32" s="31"/>
      <c r="Q32" s="32"/>
      <c r="R32" s="40"/>
      <c r="S32" s="50" t="s">
        <v>303</v>
      </c>
      <c r="T32" s="51"/>
      <c r="U32" s="35"/>
      <c r="V32" s="36" t="s">
        <v>338</v>
      </c>
    </row>
    <row r="33" spans="1:22" s="37" customFormat="1" ht="14.45" customHeight="1" x14ac:dyDescent="0.25">
      <c r="A33" s="45"/>
      <c r="B33" s="46" t="s">
        <v>303</v>
      </c>
      <c r="C33" s="47"/>
      <c r="D33" s="40"/>
      <c r="E33" s="65" t="s">
        <v>435</v>
      </c>
      <c r="F33" s="66" t="s">
        <v>436</v>
      </c>
      <c r="G33" s="35"/>
      <c r="H33" s="66" t="s">
        <v>847</v>
      </c>
      <c r="I33" s="66" t="s">
        <v>848</v>
      </c>
      <c r="J33" s="35"/>
      <c r="K33" s="66" t="s">
        <v>628</v>
      </c>
      <c r="L33" s="35"/>
      <c r="M33" s="66" t="s">
        <v>335</v>
      </c>
      <c r="N33" s="66" t="s">
        <v>336</v>
      </c>
      <c r="O33" s="39"/>
      <c r="P33" s="31"/>
      <c r="Q33" s="32"/>
      <c r="R33" s="40"/>
      <c r="S33" s="50" t="s">
        <v>303</v>
      </c>
      <c r="T33" s="51"/>
      <c r="U33" s="35"/>
      <c r="V33" s="36" t="s">
        <v>380</v>
      </c>
    </row>
    <row r="34" spans="1:22" s="37" customFormat="1" ht="14.25" customHeight="1" x14ac:dyDescent="0.25">
      <c r="A34" s="45"/>
      <c r="B34" s="46" t="s">
        <v>303</v>
      </c>
      <c r="C34" s="47"/>
      <c r="D34" s="40"/>
      <c r="E34" s="65" t="s">
        <v>437</v>
      </c>
      <c r="F34" s="66" t="s">
        <v>438</v>
      </c>
      <c r="G34" s="35"/>
      <c r="H34" s="44"/>
      <c r="I34" s="44" t="s">
        <v>303</v>
      </c>
      <c r="J34" s="35"/>
      <c r="K34" s="66" t="s">
        <v>252</v>
      </c>
      <c r="L34" s="35"/>
      <c r="M34" s="66" t="s">
        <v>73</v>
      </c>
      <c r="N34" s="66" t="s">
        <v>284</v>
      </c>
      <c r="O34" s="39"/>
      <c r="P34" s="31"/>
      <c r="Q34" s="32"/>
      <c r="R34" s="40"/>
      <c r="S34" s="50" t="s">
        <v>303</v>
      </c>
      <c r="T34" s="51"/>
      <c r="U34" s="35"/>
      <c r="V34" s="36" t="s">
        <v>382</v>
      </c>
    </row>
    <row r="35" spans="1:22" s="37" customFormat="1" ht="30" x14ac:dyDescent="0.25">
      <c r="A35" s="45"/>
      <c r="B35" s="46" t="s">
        <v>303</v>
      </c>
      <c r="C35" s="47"/>
      <c r="D35" s="40"/>
      <c r="E35" s="65" t="s">
        <v>439</v>
      </c>
      <c r="F35" s="66" t="s">
        <v>440</v>
      </c>
      <c r="G35" s="35"/>
      <c r="H35" s="44"/>
      <c r="I35" s="44" t="s">
        <v>303</v>
      </c>
      <c r="J35" s="35"/>
      <c r="K35" s="66" t="s">
        <v>629</v>
      </c>
      <c r="L35" s="35"/>
      <c r="M35" s="66" t="s">
        <v>342</v>
      </c>
      <c r="N35" s="66" t="s">
        <v>276</v>
      </c>
      <c r="O35" s="39"/>
      <c r="P35" s="31"/>
      <c r="Q35" s="32"/>
      <c r="R35" s="40"/>
      <c r="S35" s="50" t="s">
        <v>303</v>
      </c>
      <c r="T35" s="51"/>
      <c r="U35" s="35"/>
      <c r="V35" s="36" t="s">
        <v>693</v>
      </c>
    </row>
    <row r="36" spans="1:22" s="37" customFormat="1" ht="14.25" customHeight="1" x14ac:dyDescent="0.25">
      <c r="A36" s="45"/>
      <c r="B36" s="46" t="s">
        <v>303</v>
      </c>
      <c r="C36" s="47"/>
      <c r="D36" s="40"/>
      <c r="E36" s="65" t="s">
        <v>441</v>
      </c>
      <c r="F36" s="66" t="s">
        <v>442</v>
      </c>
      <c r="G36" s="35"/>
      <c r="H36" s="44"/>
      <c r="I36" s="44" t="s">
        <v>303</v>
      </c>
      <c r="J36" s="35"/>
      <c r="K36" s="66" t="s">
        <v>630</v>
      </c>
      <c r="L36" s="35"/>
      <c r="M36" s="66" t="s">
        <v>599</v>
      </c>
      <c r="N36" s="66" t="s">
        <v>600</v>
      </c>
      <c r="O36" s="39"/>
      <c r="P36" s="31"/>
      <c r="Q36" s="32"/>
      <c r="R36" s="40"/>
      <c r="S36" s="50" t="s">
        <v>303</v>
      </c>
      <c r="T36" s="51"/>
      <c r="U36" s="35"/>
      <c r="V36" s="36" t="s">
        <v>694</v>
      </c>
    </row>
    <row r="37" spans="1:22" s="37" customFormat="1" ht="14.25" customHeight="1" x14ac:dyDescent="0.25">
      <c r="A37" s="45"/>
      <c r="B37" s="46" t="s">
        <v>303</v>
      </c>
      <c r="C37" s="47"/>
      <c r="D37" s="40"/>
      <c r="E37" s="65" t="s">
        <v>443</v>
      </c>
      <c r="F37" s="66" t="s">
        <v>444</v>
      </c>
      <c r="G37" s="35"/>
      <c r="H37" s="44"/>
      <c r="I37" s="44" t="s">
        <v>303</v>
      </c>
      <c r="J37" s="35"/>
      <c r="K37" s="66" t="s">
        <v>631</v>
      </c>
      <c r="L37" s="35"/>
      <c r="M37" s="66" t="s">
        <v>670</v>
      </c>
      <c r="N37" s="66" t="s">
        <v>671</v>
      </c>
      <c r="O37" s="39"/>
      <c r="P37" s="31"/>
      <c r="Q37" s="32"/>
      <c r="R37" s="40"/>
      <c r="S37" s="50" t="s">
        <v>303</v>
      </c>
      <c r="T37" s="51"/>
      <c r="U37" s="35"/>
      <c r="V37" s="36" t="s">
        <v>385</v>
      </c>
    </row>
    <row r="38" spans="1:22" s="37" customFormat="1" ht="14.25" customHeight="1" x14ac:dyDescent="0.25">
      <c r="A38" s="45"/>
      <c r="B38" s="46" t="s">
        <v>303</v>
      </c>
      <c r="C38" s="47"/>
      <c r="D38" s="40"/>
      <c r="E38" s="65" t="s">
        <v>445</v>
      </c>
      <c r="F38" s="66" t="s">
        <v>446</v>
      </c>
      <c r="G38" s="35"/>
      <c r="H38" s="44"/>
      <c r="I38" s="44" t="s">
        <v>303</v>
      </c>
      <c r="J38" s="35"/>
      <c r="K38" s="66" t="s">
        <v>632</v>
      </c>
      <c r="L38" s="35"/>
      <c r="M38" s="66" t="s">
        <v>346</v>
      </c>
      <c r="N38" s="66" t="s">
        <v>347</v>
      </c>
      <c r="O38" s="39"/>
      <c r="P38" s="31"/>
      <c r="Q38" s="32"/>
      <c r="R38" s="40"/>
      <c r="S38" s="50" t="s">
        <v>303</v>
      </c>
      <c r="T38" s="51"/>
      <c r="U38" s="40"/>
      <c r="V38" s="36" t="s">
        <v>384</v>
      </c>
    </row>
    <row r="39" spans="1:22" s="37" customFormat="1" ht="14.25" customHeight="1" x14ac:dyDescent="0.25">
      <c r="A39" s="45"/>
      <c r="B39" s="46" t="s">
        <v>303</v>
      </c>
      <c r="C39" s="47"/>
      <c r="D39" s="40"/>
      <c r="E39" s="65" t="s">
        <v>272</v>
      </c>
      <c r="F39" s="66" t="s">
        <v>273</v>
      </c>
      <c r="G39" s="35"/>
      <c r="H39" s="44"/>
      <c r="I39" s="44" t="s">
        <v>303</v>
      </c>
      <c r="J39" s="35"/>
      <c r="K39" s="66" t="s">
        <v>633</v>
      </c>
      <c r="L39" s="35"/>
      <c r="M39" s="66" t="s">
        <v>672</v>
      </c>
      <c r="N39" s="66" t="s">
        <v>673</v>
      </c>
      <c r="O39" s="39"/>
      <c r="P39" s="31"/>
      <c r="Q39" s="32"/>
      <c r="R39" s="40"/>
      <c r="S39" s="50" t="s">
        <v>303</v>
      </c>
      <c r="T39" s="51"/>
      <c r="U39" s="40"/>
      <c r="V39" s="36" t="s">
        <v>389</v>
      </c>
    </row>
    <row r="40" spans="1:22" s="37" customFormat="1" ht="14.25" customHeight="1" x14ac:dyDescent="0.25">
      <c r="A40" s="45"/>
      <c r="B40" s="46" t="s">
        <v>303</v>
      </c>
      <c r="C40" s="47"/>
      <c r="D40" s="40"/>
      <c r="E40" s="65" t="s">
        <v>280</v>
      </c>
      <c r="F40" s="66" t="s">
        <v>281</v>
      </c>
      <c r="G40" s="35"/>
      <c r="H40" s="44"/>
      <c r="I40" s="44" t="s">
        <v>303</v>
      </c>
      <c r="J40" s="35"/>
      <c r="K40" s="66" t="s">
        <v>634</v>
      </c>
      <c r="L40" s="35"/>
      <c r="M40" s="66" t="s">
        <v>674</v>
      </c>
      <c r="N40" s="66" t="s">
        <v>675</v>
      </c>
      <c r="O40" s="39"/>
      <c r="P40" s="31"/>
      <c r="Q40" s="32"/>
      <c r="R40" s="40"/>
      <c r="S40" s="50" t="s">
        <v>303</v>
      </c>
      <c r="T40" s="51"/>
      <c r="U40" s="40"/>
      <c r="V40" s="36" t="s">
        <v>387</v>
      </c>
    </row>
    <row r="41" spans="1:22" s="37" customFormat="1" ht="14.25" customHeight="1" x14ac:dyDescent="0.25">
      <c r="A41" s="45"/>
      <c r="B41" s="46" t="s">
        <v>303</v>
      </c>
      <c r="C41" s="47"/>
      <c r="D41" s="40"/>
      <c r="E41" s="65" t="s">
        <v>287</v>
      </c>
      <c r="F41" s="66" t="s">
        <v>288</v>
      </c>
      <c r="G41" s="35"/>
      <c r="H41" s="44"/>
      <c r="I41" s="44" t="s">
        <v>303</v>
      </c>
      <c r="J41" s="35"/>
      <c r="K41" s="66" t="s">
        <v>635</v>
      </c>
      <c r="L41" s="35"/>
      <c r="M41" s="66" t="s">
        <v>676</v>
      </c>
      <c r="N41" s="66" t="s">
        <v>677</v>
      </c>
      <c r="O41" s="39"/>
      <c r="P41" s="31"/>
      <c r="Q41" s="32"/>
      <c r="R41" s="40"/>
      <c r="S41" s="58"/>
      <c r="T41" s="58"/>
      <c r="U41" s="40"/>
      <c r="V41" s="36" t="s">
        <v>695</v>
      </c>
    </row>
    <row r="42" spans="1:22" s="37" customFormat="1" ht="14.25" customHeight="1" x14ac:dyDescent="0.25">
      <c r="A42" s="45"/>
      <c r="B42" s="46" t="s">
        <v>303</v>
      </c>
      <c r="C42" s="47"/>
      <c r="D42" s="40"/>
      <c r="E42" s="65" t="s">
        <v>292</v>
      </c>
      <c r="F42" s="66" t="s">
        <v>293</v>
      </c>
      <c r="G42" s="35"/>
      <c r="H42" s="44"/>
      <c r="I42" s="44" t="s">
        <v>303</v>
      </c>
      <c r="J42" s="35"/>
      <c r="K42" s="66" t="s">
        <v>260</v>
      </c>
      <c r="L42" s="35"/>
      <c r="M42" s="66" t="s">
        <v>678</v>
      </c>
      <c r="N42" s="66" t="s">
        <v>679</v>
      </c>
      <c r="O42" s="39"/>
      <c r="P42" s="31"/>
      <c r="Q42" s="32"/>
      <c r="R42" s="40"/>
      <c r="S42" s="58"/>
      <c r="T42" s="58"/>
      <c r="U42" s="40"/>
      <c r="V42" s="36" t="s">
        <v>602</v>
      </c>
    </row>
    <row r="43" spans="1:22" s="37" customFormat="1" ht="14.25" customHeight="1" x14ac:dyDescent="0.25">
      <c r="A43" s="45"/>
      <c r="B43" s="46" t="s">
        <v>303</v>
      </c>
      <c r="C43" s="47"/>
      <c r="D43" s="40"/>
      <c r="E43" s="65" t="s">
        <v>447</v>
      </c>
      <c r="F43" s="66" t="s">
        <v>448</v>
      </c>
      <c r="G43" s="35"/>
      <c r="H43" s="44"/>
      <c r="I43" s="44" t="s">
        <v>303</v>
      </c>
      <c r="J43" s="35"/>
      <c r="K43" s="66" t="s">
        <v>636</v>
      </c>
      <c r="L43" s="35"/>
      <c r="M43" s="66" t="s">
        <v>351</v>
      </c>
      <c r="N43" s="66" t="s">
        <v>352</v>
      </c>
      <c r="O43" s="39"/>
      <c r="P43" s="31"/>
      <c r="Q43" s="32"/>
      <c r="R43" s="40"/>
      <c r="S43" s="58"/>
      <c r="T43" s="58"/>
      <c r="U43" s="40"/>
      <c r="V43" s="36" t="s">
        <v>390</v>
      </c>
    </row>
    <row r="44" spans="1:22" s="37" customFormat="1" ht="14.25" customHeight="1" x14ac:dyDescent="0.25">
      <c r="A44" s="45"/>
      <c r="B44" s="46" t="s">
        <v>303</v>
      </c>
      <c r="C44" s="47"/>
      <c r="D44" s="40"/>
      <c r="E44" s="65" t="s">
        <v>153</v>
      </c>
      <c r="F44" s="66" t="s">
        <v>449</v>
      </c>
      <c r="G44" s="35"/>
      <c r="H44" s="44"/>
      <c r="I44" s="44" t="s">
        <v>303</v>
      </c>
      <c r="J44" s="35"/>
      <c r="K44" s="66" t="s">
        <v>637</v>
      </c>
      <c r="L44" s="35"/>
      <c r="M44" s="66" t="s">
        <v>680</v>
      </c>
      <c r="N44" s="66" t="s">
        <v>681</v>
      </c>
      <c r="O44" s="39"/>
      <c r="P44" s="31"/>
      <c r="Q44" s="32"/>
      <c r="R44" s="40"/>
      <c r="S44" s="58"/>
      <c r="T44" s="58"/>
      <c r="U44" s="40"/>
      <c r="V44" s="36" t="s">
        <v>392</v>
      </c>
    </row>
    <row r="45" spans="1:22" s="37" customFormat="1" ht="14.25" customHeight="1" x14ac:dyDescent="0.25">
      <c r="A45" s="45"/>
      <c r="B45" s="46" t="s">
        <v>303</v>
      </c>
      <c r="C45" s="47"/>
      <c r="D45" s="40"/>
      <c r="E45" s="65" t="s">
        <v>450</v>
      </c>
      <c r="F45" s="66" t="s">
        <v>451</v>
      </c>
      <c r="G45" s="35"/>
      <c r="H45" s="44"/>
      <c r="I45" s="44" t="s">
        <v>303</v>
      </c>
      <c r="J45" s="35"/>
      <c r="K45" s="66" t="s">
        <v>268</v>
      </c>
      <c r="L45" s="35"/>
      <c r="M45" s="44"/>
      <c r="N45" s="44" t="s">
        <v>303</v>
      </c>
      <c r="O45" s="39"/>
      <c r="P45" s="31"/>
      <c r="Q45" s="32"/>
      <c r="R45" s="40"/>
      <c r="S45" s="58"/>
      <c r="T45" s="58"/>
      <c r="U45" s="40"/>
      <c r="V45" s="36" t="s">
        <v>383</v>
      </c>
    </row>
    <row r="46" spans="1:22" s="37" customFormat="1" ht="14.25" customHeight="1" x14ac:dyDescent="0.25">
      <c r="A46" s="45"/>
      <c r="B46" s="46" t="s">
        <v>303</v>
      </c>
      <c r="C46" s="47"/>
      <c r="D46" s="40"/>
      <c r="E46" s="65" t="s">
        <v>452</v>
      </c>
      <c r="F46" s="66" t="s">
        <v>453</v>
      </c>
      <c r="G46" s="35"/>
      <c r="H46" s="44"/>
      <c r="I46" s="44" t="s">
        <v>303</v>
      </c>
      <c r="J46" s="35"/>
      <c r="K46" s="66" t="s">
        <v>638</v>
      </c>
      <c r="L46" s="35"/>
      <c r="M46" s="44"/>
      <c r="N46" s="44" t="s">
        <v>303</v>
      </c>
      <c r="O46" s="39"/>
      <c r="P46" s="31"/>
      <c r="Q46" s="32"/>
      <c r="R46" s="40"/>
      <c r="S46" s="58"/>
      <c r="T46" s="58"/>
      <c r="U46" s="40"/>
      <c r="V46" s="36" t="s">
        <v>696</v>
      </c>
    </row>
    <row r="47" spans="1:22" s="37" customFormat="1" ht="14.25" customHeight="1" x14ac:dyDescent="0.25">
      <c r="A47" s="45"/>
      <c r="B47" s="46" t="s">
        <v>303</v>
      </c>
      <c r="C47" s="47"/>
      <c r="D47" s="40"/>
      <c r="E47" s="65" t="s">
        <v>299</v>
      </c>
      <c r="F47" s="66" t="s">
        <v>300</v>
      </c>
      <c r="G47" s="35"/>
      <c r="H47" s="44"/>
      <c r="I47" s="44" t="s">
        <v>303</v>
      </c>
      <c r="J47" s="35"/>
      <c r="K47" s="66" t="s">
        <v>639</v>
      </c>
      <c r="L47" s="35"/>
      <c r="M47" s="44"/>
      <c r="N47" s="44" t="s">
        <v>303</v>
      </c>
      <c r="O47" s="35"/>
      <c r="P47" s="28"/>
      <c r="Q47" s="32"/>
      <c r="R47" s="40"/>
      <c r="S47" s="58"/>
      <c r="T47" s="58"/>
      <c r="U47" s="40"/>
      <c r="V47" s="36" t="s">
        <v>385</v>
      </c>
    </row>
    <row r="48" spans="1:22" s="37" customFormat="1" ht="14.25" customHeight="1" x14ac:dyDescent="0.25">
      <c r="A48" s="45"/>
      <c r="B48" s="46" t="s">
        <v>303</v>
      </c>
      <c r="C48" s="47"/>
      <c r="D48" s="40"/>
      <c r="E48" s="65" t="s">
        <v>454</v>
      </c>
      <c r="F48" s="66" t="s">
        <v>455</v>
      </c>
      <c r="G48" s="35"/>
      <c r="H48" s="44"/>
      <c r="I48" s="44" t="s">
        <v>303</v>
      </c>
      <c r="J48" s="35"/>
      <c r="K48" s="66" t="s">
        <v>276</v>
      </c>
      <c r="L48" s="35"/>
      <c r="M48" s="44"/>
      <c r="N48" s="44" t="s">
        <v>303</v>
      </c>
      <c r="O48" s="35"/>
      <c r="P48" s="28"/>
      <c r="Q48" s="32"/>
      <c r="R48" s="40"/>
      <c r="S48" s="58"/>
      <c r="T48" s="58"/>
      <c r="U48" s="35"/>
      <c r="V48" s="36" t="s">
        <v>386</v>
      </c>
    </row>
    <row r="49" spans="1:22" s="37" customFormat="1" ht="14.25" customHeight="1" x14ac:dyDescent="0.25">
      <c r="A49" s="45"/>
      <c r="B49" s="46" t="s">
        <v>303</v>
      </c>
      <c r="C49" s="47"/>
      <c r="D49" s="40"/>
      <c r="E49" s="65" t="s">
        <v>456</v>
      </c>
      <c r="F49" s="66" t="s">
        <v>457</v>
      </c>
      <c r="G49" s="35"/>
      <c r="H49" s="44"/>
      <c r="I49" s="44" t="s">
        <v>303</v>
      </c>
      <c r="J49" s="35"/>
      <c r="K49" s="66" t="s">
        <v>284</v>
      </c>
      <c r="L49" s="35"/>
      <c r="M49" s="44"/>
      <c r="N49" s="44" t="s">
        <v>303</v>
      </c>
      <c r="O49" s="35"/>
      <c r="P49" s="28"/>
      <c r="Q49" s="32"/>
      <c r="R49" s="40"/>
      <c r="S49" s="58"/>
      <c r="T49" s="58"/>
      <c r="U49" s="35"/>
      <c r="V49" s="36" t="s">
        <v>387</v>
      </c>
    </row>
    <row r="50" spans="1:22" s="37" customFormat="1" ht="14.25" customHeight="1" x14ac:dyDescent="0.25">
      <c r="A50" s="45"/>
      <c r="B50" s="46" t="s">
        <v>303</v>
      </c>
      <c r="C50" s="47"/>
      <c r="D50" s="40"/>
      <c r="E50" s="65" t="s">
        <v>304</v>
      </c>
      <c r="F50" s="66" t="s">
        <v>458</v>
      </c>
      <c r="G50" s="35"/>
      <c r="H50" s="44"/>
      <c r="I50" s="44" t="s">
        <v>303</v>
      </c>
      <c r="J50" s="35"/>
      <c r="K50" s="66" t="s">
        <v>600</v>
      </c>
      <c r="L50" s="35"/>
      <c r="M50" s="44"/>
      <c r="N50" s="44" t="s">
        <v>303</v>
      </c>
      <c r="O50" s="35"/>
      <c r="P50" s="28"/>
      <c r="Q50" s="32"/>
      <c r="R50" s="40"/>
      <c r="S50" s="58"/>
      <c r="T50" s="58"/>
      <c r="U50" s="35"/>
      <c r="V50" s="36" t="s">
        <v>388</v>
      </c>
    </row>
    <row r="51" spans="1:22" s="37" customFormat="1" ht="14.25" customHeight="1" x14ac:dyDescent="0.25">
      <c r="A51" s="45"/>
      <c r="B51" s="46" t="s">
        <v>303</v>
      </c>
      <c r="C51" s="47"/>
      <c r="D51" s="40"/>
      <c r="E51" s="65" t="s">
        <v>459</v>
      </c>
      <c r="F51" s="66" t="s">
        <v>460</v>
      </c>
      <c r="G51" s="35"/>
      <c r="H51" s="44"/>
      <c r="I51" s="44" t="s">
        <v>303</v>
      </c>
      <c r="J51" s="35"/>
      <c r="K51" s="66" t="s">
        <v>640</v>
      </c>
      <c r="L51" s="35"/>
      <c r="M51" s="44"/>
      <c r="N51" s="44" t="s">
        <v>303</v>
      </c>
      <c r="O51" s="35"/>
      <c r="P51" s="28"/>
      <c r="Q51" s="32"/>
      <c r="R51" s="40"/>
      <c r="S51" s="58"/>
      <c r="T51" s="58"/>
      <c r="U51" s="35"/>
      <c r="V51" s="36" t="s">
        <v>389</v>
      </c>
    </row>
    <row r="52" spans="1:22" s="37" customFormat="1" ht="14.25" customHeight="1" x14ac:dyDescent="0.25">
      <c r="A52" s="45"/>
      <c r="B52" s="46" t="s">
        <v>303</v>
      </c>
      <c r="C52" s="47"/>
      <c r="D52" s="40"/>
      <c r="E52" s="65" t="s">
        <v>461</v>
      </c>
      <c r="F52" s="66" t="s">
        <v>462</v>
      </c>
      <c r="G52" s="35"/>
      <c r="H52" s="44"/>
      <c r="I52" s="44" t="s">
        <v>303</v>
      </c>
      <c r="J52" s="35"/>
      <c r="K52" s="66" t="s">
        <v>641</v>
      </c>
      <c r="L52" s="35"/>
      <c r="M52" s="44"/>
      <c r="N52" s="44" t="s">
        <v>303</v>
      </c>
      <c r="O52" s="35"/>
      <c r="P52" s="28"/>
      <c r="Q52" s="32"/>
      <c r="R52" s="40"/>
      <c r="S52" s="58"/>
      <c r="T52" s="58"/>
      <c r="U52" s="35"/>
      <c r="V52" s="36" t="s">
        <v>390</v>
      </c>
    </row>
    <row r="53" spans="1:22" s="37" customFormat="1" ht="14.25" customHeight="1" x14ac:dyDescent="0.25">
      <c r="A53" s="45"/>
      <c r="B53" s="46" t="s">
        <v>303</v>
      </c>
      <c r="C53" s="47"/>
      <c r="D53" s="40"/>
      <c r="E53" s="65" t="s">
        <v>463</v>
      </c>
      <c r="F53" s="66" t="s">
        <v>464</v>
      </c>
      <c r="G53" s="35"/>
      <c r="H53" s="44"/>
      <c r="I53" s="44" t="s">
        <v>303</v>
      </c>
      <c r="J53" s="35"/>
      <c r="K53" s="66" t="s">
        <v>642</v>
      </c>
      <c r="L53" s="35"/>
      <c r="M53" s="44"/>
      <c r="N53" s="44" t="s">
        <v>303</v>
      </c>
      <c r="O53" s="35"/>
      <c r="P53" s="28"/>
      <c r="Q53" s="32"/>
      <c r="R53" s="40"/>
      <c r="S53" s="58"/>
      <c r="T53" s="58"/>
      <c r="U53" s="35"/>
      <c r="V53" s="36" t="s">
        <v>391</v>
      </c>
    </row>
    <row r="54" spans="1:22" s="37" customFormat="1" ht="14.25" customHeight="1" x14ac:dyDescent="0.25">
      <c r="A54" s="45"/>
      <c r="B54" s="46" t="s">
        <v>303</v>
      </c>
      <c r="C54" s="47"/>
      <c r="D54" s="40"/>
      <c r="E54" s="65" t="s">
        <v>465</v>
      </c>
      <c r="F54" s="66" t="s">
        <v>466</v>
      </c>
      <c r="G54" s="35"/>
      <c r="H54" s="44"/>
      <c r="I54" s="44" t="s">
        <v>303</v>
      </c>
      <c r="J54" s="35"/>
      <c r="K54" s="66" t="s">
        <v>289</v>
      </c>
      <c r="L54" s="35"/>
      <c r="M54" s="44"/>
      <c r="N54" s="44" t="s">
        <v>303</v>
      </c>
      <c r="O54" s="35"/>
      <c r="P54" s="28"/>
      <c r="Q54" s="32"/>
      <c r="R54" s="40"/>
      <c r="S54" s="58"/>
      <c r="T54" s="58"/>
      <c r="U54" s="35"/>
      <c r="V54" s="36" t="s">
        <v>392</v>
      </c>
    </row>
    <row r="55" spans="1:22" s="37" customFormat="1" ht="14.25" customHeight="1" x14ac:dyDescent="0.25">
      <c r="A55" s="45"/>
      <c r="B55" s="46" t="s">
        <v>303</v>
      </c>
      <c r="C55" s="47"/>
      <c r="D55" s="40"/>
      <c r="E55" s="65" t="s">
        <v>306</v>
      </c>
      <c r="F55" s="66" t="s">
        <v>307</v>
      </c>
      <c r="G55" s="35"/>
      <c r="H55" s="44"/>
      <c r="I55" s="44" t="s">
        <v>303</v>
      </c>
      <c r="J55" s="35"/>
      <c r="K55" s="66" t="s">
        <v>643</v>
      </c>
      <c r="L55" s="35"/>
      <c r="M55" s="44"/>
      <c r="N55" s="44" t="s">
        <v>303</v>
      </c>
      <c r="O55" s="35"/>
      <c r="P55" s="28"/>
      <c r="Q55" s="32"/>
      <c r="R55" s="40"/>
      <c r="S55" s="58"/>
      <c r="T55" s="58"/>
      <c r="U55" s="35"/>
      <c r="V55" s="53" t="s">
        <v>303</v>
      </c>
    </row>
    <row r="56" spans="1:22" s="37" customFormat="1" ht="14.25" customHeight="1" x14ac:dyDescent="0.25">
      <c r="A56" s="45"/>
      <c r="B56" s="46" t="s">
        <v>303</v>
      </c>
      <c r="C56" s="47"/>
      <c r="D56" s="40"/>
      <c r="E56" s="65" t="s">
        <v>310</v>
      </c>
      <c r="F56" s="66" t="s">
        <v>307</v>
      </c>
      <c r="G56" s="35"/>
      <c r="H56" s="44"/>
      <c r="I56" s="44" t="s">
        <v>303</v>
      </c>
      <c r="J56" s="35"/>
      <c r="K56" s="66" t="s">
        <v>644</v>
      </c>
      <c r="L56" s="35"/>
      <c r="M56" s="44"/>
      <c r="N56" s="44" t="s">
        <v>303</v>
      </c>
      <c r="O56" s="35"/>
      <c r="P56" s="28"/>
      <c r="Q56" s="32"/>
      <c r="R56" s="40"/>
      <c r="S56" s="58"/>
      <c r="T56" s="58"/>
      <c r="U56" s="35"/>
      <c r="V56" s="53" t="s">
        <v>303</v>
      </c>
    </row>
    <row r="57" spans="1:22" s="37" customFormat="1" ht="14.25" customHeight="1" x14ac:dyDescent="0.25">
      <c r="A57" s="45"/>
      <c r="B57" s="46" t="s">
        <v>303</v>
      </c>
      <c r="C57" s="47"/>
      <c r="D57" s="40"/>
      <c r="E57" s="65" t="s">
        <v>313</v>
      </c>
      <c r="F57" s="66" t="s">
        <v>307</v>
      </c>
      <c r="G57" s="35"/>
      <c r="H57" s="44"/>
      <c r="I57" s="44" t="s">
        <v>303</v>
      </c>
      <c r="J57" s="35"/>
      <c r="K57" s="66" t="s">
        <v>645</v>
      </c>
      <c r="L57" s="35"/>
      <c r="M57" s="44"/>
      <c r="N57" s="44" t="s">
        <v>303</v>
      </c>
      <c r="O57" s="35"/>
      <c r="P57" s="28"/>
      <c r="Q57" s="32"/>
      <c r="R57" s="40"/>
      <c r="S57" s="58"/>
      <c r="T57" s="58"/>
      <c r="U57" s="35"/>
      <c r="V57" s="53" t="s">
        <v>303</v>
      </c>
    </row>
    <row r="58" spans="1:22" s="37" customFormat="1" ht="14.25" customHeight="1" x14ac:dyDescent="0.25">
      <c r="A58" s="45"/>
      <c r="B58" s="46" t="s">
        <v>303</v>
      </c>
      <c r="C58" s="47"/>
      <c r="D58" s="40"/>
      <c r="E58" s="65" t="s">
        <v>467</v>
      </c>
      <c r="F58" s="66" t="s">
        <v>468</v>
      </c>
      <c r="G58" s="35"/>
      <c r="H58" s="44"/>
      <c r="I58" s="44" t="s">
        <v>303</v>
      </c>
      <c r="J58" s="35"/>
      <c r="K58" s="66" t="s">
        <v>296</v>
      </c>
      <c r="L58" s="35"/>
      <c r="M58" s="44"/>
      <c r="N58" s="44" t="s">
        <v>303</v>
      </c>
      <c r="O58" s="35"/>
      <c r="P58" s="28"/>
      <c r="Q58" s="32"/>
      <c r="R58" s="40"/>
      <c r="S58" s="58"/>
      <c r="T58" s="58"/>
      <c r="U58" s="35"/>
      <c r="V58" s="53" t="s">
        <v>303</v>
      </c>
    </row>
    <row r="59" spans="1:22" s="37" customFormat="1" ht="14.25" customHeight="1" x14ac:dyDescent="0.25">
      <c r="A59" s="45"/>
      <c r="B59" s="46" t="s">
        <v>303</v>
      </c>
      <c r="C59" s="47"/>
      <c r="D59" s="40"/>
      <c r="E59" s="65" t="s">
        <v>316</v>
      </c>
      <c r="F59" s="66" t="s">
        <v>317</v>
      </c>
      <c r="G59" s="35"/>
      <c r="H59" s="44"/>
      <c r="I59" s="44" t="s">
        <v>303</v>
      </c>
      <c r="J59" s="35"/>
      <c r="K59" s="66" t="s">
        <v>646</v>
      </c>
      <c r="L59" s="35"/>
      <c r="M59" s="44"/>
      <c r="N59" s="44" t="s">
        <v>303</v>
      </c>
      <c r="O59" s="35"/>
      <c r="P59" s="28"/>
      <c r="Q59" s="32"/>
      <c r="R59" s="40"/>
      <c r="S59" s="58"/>
      <c r="T59" s="58"/>
      <c r="U59" s="35"/>
      <c r="V59" s="53" t="s">
        <v>303</v>
      </c>
    </row>
    <row r="60" spans="1:22" s="37" customFormat="1" ht="30" x14ac:dyDescent="0.25">
      <c r="A60" s="45"/>
      <c r="B60" s="46" t="s">
        <v>303</v>
      </c>
      <c r="C60" s="47"/>
      <c r="D60" s="40"/>
      <c r="E60" s="65" t="s">
        <v>321</v>
      </c>
      <c r="F60" s="66" t="s">
        <v>322</v>
      </c>
      <c r="G60" s="35"/>
      <c r="H60" s="44"/>
      <c r="I60" s="44" t="s">
        <v>303</v>
      </c>
      <c r="J60" s="35"/>
      <c r="K60" s="66" t="s">
        <v>647</v>
      </c>
      <c r="L60" s="35"/>
      <c r="M60" s="44"/>
      <c r="N60" s="44" t="s">
        <v>303</v>
      </c>
      <c r="O60" s="35"/>
      <c r="P60" s="52"/>
      <c r="Q60" s="54"/>
      <c r="R60" s="40"/>
      <c r="S60" s="58"/>
      <c r="T60" s="58"/>
      <c r="U60" s="35"/>
      <c r="V60" s="53" t="s">
        <v>303</v>
      </c>
    </row>
    <row r="61" spans="1:22" s="37" customFormat="1" x14ac:dyDescent="0.25">
      <c r="A61" s="45"/>
      <c r="B61" s="46" t="s">
        <v>303</v>
      </c>
      <c r="C61" s="47"/>
      <c r="D61" s="40"/>
      <c r="E61" s="65" t="s">
        <v>327</v>
      </c>
      <c r="F61" s="66" t="s">
        <v>328</v>
      </c>
      <c r="G61" s="35"/>
      <c r="H61" s="44"/>
      <c r="I61" s="44" t="s">
        <v>303</v>
      </c>
      <c r="J61" s="35"/>
      <c r="K61" s="66" t="s">
        <v>602</v>
      </c>
      <c r="L61" s="35"/>
      <c r="M61" s="44"/>
      <c r="N61" s="44" t="s">
        <v>303</v>
      </c>
      <c r="O61" s="35"/>
      <c r="P61" s="52"/>
      <c r="Q61" s="54"/>
      <c r="R61" s="40"/>
      <c r="S61" s="58"/>
      <c r="T61" s="58"/>
      <c r="U61" s="35"/>
      <c r="V61" s="53" t="s">
        <v>303</v>
      </c>
    </row>
    <row r="62" spans="1:22" s="37" customFormat="1" ht="30" x14ac:dyDescent="0.25">
      <c r="A62" s="45"/>
      <c r="B62" s="46" t="s">
        <v>303</v>
      </c>
      <c r="C62" s="47"/>
      <c r="D62" s="40"/>
      <c r="E62" s="65" t="s">
        <v>333</v>
      </c>
      <c r="F62" s="66" t="s">
        <v>334</v>
      </c>
      <c r="G62" s="35"/>
      <c r="H62" s="44"/>
      <c r="I62" s="44" t="s">
        <v>303</v>
      </c>
      <c r="J62" s="35"/>
      <c r="K62" s="66" t="s">
        <v>648</v>
      </c>
      <c r="L62" s="35"/>
      <c r="M62" s="44"/>
      <c r="N62" s="44" t="s">
        <v>303</v>
      </c>
      <c r="O62" s="35"/>
      <c r="P62" s="52"/>
      <c r="Q62" s="54"/>
      <c r="R62" s="40"/>
      <c r="S62" s="58"/>
      <c r="T62" s="58"/>
      <c r="U62" s="35"/>
      <c r="V62" s="53" t="s">
        <v>303</v>
      </c>
    </row>
    <row r="63" spans="1:22" s="37" customFormat="1" x14ac:dyDescent="0.25">
      <c r="A63" s="45"/>
      <c r="B63" s="46" t="s">
        <v>303</v>
      </c>
      <c r="C63" s="47"/>
      <c r="D63" s="40"/>
      <c r="E63" s="65" t="s">
        <v>469</v>
      </c>
      <c r="F63" s="66" t="s">
        <v>470</v>
      </c>
      <c r="G63" s="35"/>
      <c r="H63" s="44"/>
      <c r="I63" s="44" t="s">
        <v>303</v>
      </c>
      <c r="J63" s="35"/>
      <c r="K63" s="44" t="s">
        <v>303</v>
      </c>
      <c r="L63" s="35"/>
      <c r="M63" s="44"/>
      <c r="N63" s="44" t="s">
        <v>303</v>
      </c>
      <c r="O63" s="35"/>
      <c r="P63" s="52"/>
      <c r="Q63" s="54"/>
      <c r="R63" s="40"/>
      <c r="S63" s="58"/>
      <c r="T63" s="58"/>
      <c r="U63" s="35"/>
      <c r="V63" s="53" t="s">
        <v>303</v>
      </c>
    </row>
    <row r="64" spans="1:22" s="37" customFormat="1" ht="14.25" customHeight="1" x14ac:dyDescent="0.25">
      <c r="A64" s="45"/>
      <c r="B64" s="46" t="s">
        <v>303</v>
      </c>
      <c r="C64" s="47"/>
      <c r="D64" s="40"/>
      <c r="E64" s="65" t="s">
        <v>337</v>
      </c>
      <c r="F64" s="66" t="s">
        <v>338</v>
      </c>
      <c r="G64" s="35"/>
      <c r="H64" s="44"/>
      <c r="I64" s="44" t="s">
        <v>303</v>
      </c>
      <c r="J64" s="35"/>
      <c r="K64" s="44" t="s">
        <v>303</v>
      </c>
      <c r="L64" s="35"/>
      <c r="M64" s="44"/>
      <c r="N64" s="44" t="s">
        <v>303</v>
      </c>
      <c r="O64" s="35"/>
      <c r="P64" s="52"/>
      <c r="Q64" s="54"/>
      <c r="R64" s="40"/>
      <c r="S64" s="58"/>
      <c r="T64" s="58"/>
      <c r="U64" s="35"/>
      <c r="V64" s="53" t="s">
        <v>303</v>
      </c>
    </row>
    <row r="65" spans="1:22" s="37" customFormat="1" ht="14.25" customHeight="1" x14ac:dyDescent="0.25">
      <c r="A65" s="45"/>
      <c r="B65" s="46" t="s">
        <v>303</v>
      </c>
      <c r="C65" s="47"/>
      <c r="D65" s="40"/>
      <c r="E65" s="65" t="s">
        <v>471</v>
      </c>
      <c r="F65" s="66" t="s">
        <v>472</v>
      </c>
      <c r="G65" s="35"/>
      <c r="H65" s="44"/>
      <c r="I65" s="44" t="s">
        <v>303</v>
      </c>
      <c r="J65" s="35"/>
      <c r="K65" s="44" t="s">
        <v>303</v>
      </c>
      <c r="L65" s="35"/>
      <c r="M65" s="44"/>
      <c r="N65" s="44" t="s">
        <v>303</v>
      </c>
      <c r="O65" s="35"/>
      <c r="P65" s="52"/>
      <c r="Q65" s="54"/>
      <c r="R65" s="40"/>
      <c r="S65" s="58"/>
      <c r="T65" s="58"/>
      <c r="U65" s="35"/>
      <c r="V65" s="53" t="s">
        <v>303</v>
      </c>
    </row>
    <row r="66" spans="1:22" s="37" customFormat="1" ht="14.25" customHeight="1" x14ac:dyDescent="0.25">
      <c r="A66" s="45"/>
      <c r="B66" s="46" t="s">
        <v>303</v>
      </c>
      <c r="C66" s="47"/>
      <c r="D66" s="40"/>
      <c r="E66" s="65" t="s">
        <v>473</v>
      </c>
      <c r="F66" s="66" t="s">
        <v>474</v>
      </c>
      <c r="G66" s="35"/>
      <c r="H66" s="44"/>
      <c r="I66" s="44" t="s">
        <v>303</v>
      </c>
      <c r="J66" s="35"/>
      <c r="K66" s="44" t="s">
        <v>303</v>
      </c>
      <c r="L66" s="35"/>
      <c r="M66" s="44"/>
      <c r="N66" s="44" t="s">
        <v>303</v>
      </c>
      <c r="O66" s="35"/>
      <c r="P66" s="52"/>
      <c r="Q66" s="54"/>
      <c r="R66" s="40"/>
      <c r="S66" s="58"/>
      <c r="T66" s="58"/>
      <c r="U66" s="35"/>
      <c r="V66" s="53" t="s">
        <v>303</v>
      </c>
    </row>
    <row r="67" spans="1:22" s="37" customFormat="1" ht="14.25" customHeight="1" x14ac:dyDescent="0.25">
      <c r="A67" s="45"/>
      <c r="B67" s="46" t="s">
        <v>303</v>
      </c>
      <c r="C67" s="47"/>
      <c r="D67" s="40"/>
      <c r="E67" s="65" t="s">
        <v>475</v>
      </c>
      <c r="F67" s="66" t="s">
        <v>476</v>
      </c>
      <c r="G67" s="35"/>
      <c r="H67" s="44"/>
      <c r="I67" s="44" t="s">
        <v>303</v>
      </c>
      <c r="J67" s="35"/>
      <c r="K67" s="44" t="s">
        <v>303</v>
      </c>
      <c r="L67" s="35"/>
      <c r="M67" s="44"/>
      <c r="N67" s="44" t="s">
        <v>303</v>
      </c>
      <c r="O67" s="35"/>
      <c r="P67" s="52"/>
      <c r="Q67" s="54"/>
      <c r="R67" s="40"/>
      <c r="S67" s="58"/>
      <c r="T67" s="58"/>
      <c r="U67" s="35"/>
      <c r="V67" s="53" t="s">
        <v>303</v>
      </c>
    </row>
    <row r="68" spans="1:22" s="37" customFormat="1" ht="14.25" customHeight="1" x14ac:dyDescent="0.25">
      <c r="A68" s="45"/>
      <c r="B68" s="46" t="s">
        <v>303</v>
      </c>
      <c r="C68" s="47"/>
      <c r="D68" s="40"/>
      <c r="E68" s="65" t="s">
        <v>340</v>
      </c>
      <c r="F68" s="66" t="s">
        <v>341</v>
      </c>
      <c r="G68" s="35"/>
      <c r="H68" s="44"/>
      <c r="I68" s="44" t="s">
        <v>303</v>
      </c>
      <c r="J68" s="35"/>
      <c r="K68" s="44" t="s">
        <v>303</v>
      </c>
      <c r="L68" s="35"/>
      <c r="M68" s="44"/>
      <c r="N68" s="44" t="s">
        <v>303</v>
      </c>
      <c r="O68" s="35"/>
      <c r="P68" s="50"/>
      <c r="Q68" s="54"/>
      <c r="R68" s="40"/>
      <c r="S68" s="58"/>
      <c r="T68" s="58"/>
      <c r="U68" s="35"/>
      <c r="V68" s="53" t="s">
        <v>303</v>
      </c>
    </row>
    <row r="69" spans="1:22" ht="14.25" customHeight="1" x14ac:dyDescent="0.25">
      <c r="B69" s="56"/>
      <c r="C69" s="56"/>
      <c r="E69" s="56" t="s">
        <v>477</v>
      </c>
      <c r="F69" s="56" t="s">
        <v>478</v>
      </c>
      <c r="H69" s="56"/>
      <c r="I69" s="56"/>
      <c r="K69" s="56"/>
      <c r="M69" s="56"/>
      <c r="N69" s="56"/>
      <c r="P69" s="57"/>
      <c r="Q69" s="57"/>
      <c r="S69" s="58"/>
      <c r="T69" s="58"/>
      <c r="V69" s="37"/>
    </row>
    <row r="70" spans="1:22" ht="14.25" customHeight="1" x14ac:dyDescent="0.25">
      <c r="B70" s="56"/>
      <c r="C70" s="56"/>
      <c r="E70" s="56" t="s">
        <v>344</v>
      </c>
      <c r="F70" s="56" t="s">
        <v>345</v>
      </c>
      <c r="H70" s="56"/>
      <c r="I70" s="56"/>
      <c r="K70" s="56"/>
      <c r="M70" s="56"/>
      <c r="N70" s="56"/>
      <c r="P70" s="57"/>
      <c r="Q70" s="57"/>
      <c r="S70" s="58"/>
      <c r="T70" s="58"/>
    </row>
    <row r="71" spans="1:22" ht="14.25" customHeight="1" x14ac:dyDescent="0.25">
      <c r="B71" s="56"/>
      <c r="C71" s="56"/>
      <c r="E71" s="56" t="s">
        <v>301</v>
      </c>
      <c r="F71" s="56" t="s">
        <v>479</v>
      </c>
      <c r="H71" s="56"/>
      <c r="I71" s="56"/>
      <c r="K71" s="56"/>
      <c r="M71" s="56"/>
      <c r="N71" s="56"/>
      <c r="P71" s="57"/>
      <c r="Q71" s="57"/>
      <c r="S71" s="58"/>
      <c r="T71" s="58"/>
    </row>
    <row r="72" spans="1:22" ht="14.25" customHeight="1" x14ac:dyDescent="0.25">
      <c r="B72" s="56"/>
      <c r="C72" s="56"/>
      <c r="E72" s="56" t="s">
        <v>480</v>
      </c>
      <c r="F72" s="56" t="s">
        <v>481</v>
      </c>
      <c r="H72" s="56"/>
      <c r="I72" s="56"/>
      <c r="K72" s="56"/>
      <c r="M72" s="56"/>
      <c r="N72" s="56"/>
      <c r="P72" s="57"/>
      <c r="Q72" s="57"/>
      <c r="S72" s="58"/>
      <c r="T72" s="58"/>
    </row>
    <row r="73" spans="1:22" ht="14.25" customHeight="1" x14ac:dyDescent="0.25">
      <c r="B73" s="56"/>
      <c r="C73" s="56"/>
      <c r="E73" s="56" t="s">
        <v>482</v>
      </c>
      <c r="F73" s="56" t="s">
        <v>483</v>
      </c>
      <c r="H73" s="56"/>
      <c r="I73" s="56"/>
      <c r="K73" s="56"/>
      <c r="M73" s="56"/>
      <c r="N73" s="56"/>
      <c r="P73" s="57"/>
      <c r="Q73" s="57"/>
      <c r="S73" s="58"/>
      <c r="T73" s="58"/>
    </row>
    <row r="74" spans="1:22" ht="14.25" customHeight="1" x14ac:dyDescent="0.25">
      <c r="B74" s="56"/>
      <c r="C74" s="56"/>
      <c r="E74" s="56" t="s">
        <v>484</v>
      </c>
      <c r="F74" s="56" t="s">
        <v>485</v>
      </c>
      <c r="H74" s="56"/>
      <c r="I74" s="56"/>
      <c r="K74" s="56"/>
      <c r="M74" s="56"/>
      <c r="N74" s="56"/>
      <c r="P74" s="57"/>
      <c r="Q74" s="57"/>
      <c r="S74" s="58"/>
      <c r="T74" s="58"/>
    </row>
    <row r="75" spans="1:22" ht="14.25" customHeight="1" x14ac:dyDescent="0.25">
      <c r="B75" s="56"/>
      <c r="C75" s="56"/>
      <c r="E75" s="56" t="s">
        <v>486</v>
      </c>
      <c r="F75" s="56" t="s">
        <v>487</v>
      </c>
      <c r="H75" s="56"/>
      <c r="I75" s="56"/>
      <c r="K75" s="56"/>
      <c r="M75" s="56"/>
      <c r="N75" s="56"/>
      <c r="P75" s="57"/>
      <c r="Q75" s="57"/>
      <c r="S75" s="58"/>
      <c r="T75" s="58"/>
    </row>
    <row r="76" spans="1:22" ht="14.25" customHeight="1" x14ac:dyDescent="0.25">
      <c r="B76" s="56"/>
      <c r="C76" s="56"/>
      <c r="E76" s="56" t="s">
        <v>488</v>
      </c>
      <c r="F76" s="56" t="s">
        <v>489</v>
      </c>
      <c r="H76" s="56"/>
      <c r="I76" s="56"/>
      <c r="K76" s="56"/>
      <c r="M76" s="56"/>
      <c r="N76" s="56"/>
      <c r="P76" s="57"/>
      <c r="Q76" s="57"/>
      <c r="S76" s="58"/>
      <c r="T76" s="58"/>
    </row>
    <row r="77" spans="1:22" ht="14.25" customHeight="1" x14ac:dyDescent="0.25">
      <c r="B77" s="56"/>
      <c r="C77" s="56"/>
      <c r="E77" s="56" t="s">
        <v>490</v>
      </c>
      <c r="F77" s="56" t="s">
        <v>491</v>
      </c>
      <c r="H77" s="56"/>
      <c r="I77" s="56"/>
      <c r="K77" s="56"/>
      <c r="M77" s="56"/>
      <c r="N77" s="56"/>
      <c r="P77" s="57"/>
      <c r="Q77" s="57"/>
      <c r="S77" s="58"/>
      <c r="T77" s="58"/>
    </row>
    <row r="78" spans="1:22" ht="14.25" customHeight="1" x14ac:dyDescent="0.25">
      <c r="B78" s="56"/>
      <c r="C78" s="56"/>
      <c r="E78" s="56" t="s">
        <v>492</v>
      </c>
      <c r="F78" s="56" t="s">
        <v>493</v>
      </c>
      <c r="H78" s="56"/>
      <c r="I78" s="56"/>
      <c r="K78" s="56"/>
      <c r="M78" s="56"/>
      <c r="N78" s="56"/>
      <c r="P78" s="57"/>
      <c r="Q78" s="57"/>
      <c r="S78" s="58"/>
      <c r="T78" s="58"/>
    </row>
    <row r="79" spans="1:22" ht="14.25" customHeight="1" x14ac:dyDescent="0.25">
      <c r="B79" s="56"/>
      <c r="C79" s="56"/>
      <c r="E79" s="56" t="s">
        <v>494</v>
      </c>
      <c r="F79" s="56" t="s">
        <v>495</v>
      </c>
      <c r="H79" s="56"/>
      <c r="I79" s="56"/>
      <c r="K79" s="56"/>
      <c r="M79" s="56"/>
      <c r="N79" s="56"/>
      <c r="P79" s="57"/>
      <c r="Q79" s="57"/>
      <c r="S79" s="58"/>
      <c r="T79" s="58"/>
    </row>
    <row r="80" spans="1:22" ht="14.25" customHeight="1" x14ac:dyDescent="0.25">
      <c r="B80" s="56"/>
      <c r="C80" s="56"/>
      <c r="E80" s="56" t="s">
        <v>496</v>
      </c>
      <c r="F80" s="56" t="s">
        <v>497</v>
      </c>
      <c r="H80" s="56"/>
      <c r="I80" s="56"/>
      <c r="K80" s="56"/>
      <c r="M80" s="56"/>
      <c r="N80" s="56"/>
      <c r="P80" s="57"/>
      <c r="Q80" s="57"/>
      <c r="S80" s="58"/>
      <c r="T80" s="58"/>
    </row>
    <row r="81" spans="2:20" ht="14.25" customHeight="1" x14ac:dyDescent="0.25">
      <c r="B81" s="56"/>
      <c r="C81" s="56"/>
      <c r="E81" s="56" t="s">
        <v>498</v>
      </c>
      <c r="F81" s="56" t="s">
        <v>499</v>
      </c>
      <c r="H81" s="56"/>
      <c r="I81" s="56"/>
      <c r="K81" s="56"/>
      <c r="M81" s="56"/>
      <c r="N81" s="56"/>
      <c r="P81" s="57"/>
      <c r="Q81" s="57"/>
      <c r="S81" s="58"/>
      <c r="T81" s="58"/>
    </row>
    <row r="82" spans="2:20" ht="14.25" customHeight="1" x14ac:dyDescent="0.25">
      <c r="B82" s="56"/>
      <c r="C82" s="56"/>
      <c r="E82" s="56" t="s">
        <v>500</v>
      </c>
      <c r="F82" s="56" t="s">
        <v>501</v>
      </c>
      <c r="H82" s="56"/>
      <c r="I82" s="56"/>
      <c r="K82" s="56"/>
      <c r="M82" s="56"/>
      <c r="N82" s="56"/>
      <c r="P82" s="57"/>
      <c r="Q82" s="57"/>
      <c r="S82" s="58"/>
      <c r="T82" s="58"/>
    </row>
    <row r="83" spans="2:20" ht="14.25" customHeight="1" x14ac:dyDescent="0.25">
      <c r="B83" s="56"/>
      <c r="C83" s="56"/>
      <c r="E83" s="56" t="s">
        <v>502</v>
      </c>
      <c r="F83" s="56" t="s">
        <v>503</v>
      </c>
      <c r="H83" s="56"/>
      <c r="I83" s="56"/>
      <c r="K83" s="56"/>
      <c r="M83" s="56"/>
      <c r="N83" s="56"/>
      <c r="P83" s="57"/>
      <c r="Q83" s="57"/>
      <c r="S83" s="58"/>
      <c r="T83" s="58"/>
    </row>
    <row r="84" spans="2:20" ht="14.25" customHeight="1" x14ac:dyDescent="0.25">
      <c r="B84" s="56"/>
      <c r="C84" s="56"/>
      <c r="E84" s="56" t="s">
        <v>504</v>
      </c>
      <c r="F84" s="56" t="s">
        <v>505</v>
      </c>
      <c r="H84" s="56"/>
      <c r="I84" s="56"/>
      <c r="K84" s="56"/>
      <c r="M84" s="56"/>
      <c r="N84" s="56"/>
      <c r="P84" s="57"/>
      <c r="Q84" s="57"/>
      <c r="S84" s="58"/>
      <c r="T84" s="58"/>
    </row>
    <row r="85" spans="2:20" ht="14.25" customHeight="1" x14ac:dyDescent="0.25">
      <c r="B85" s="56"/>
      <c r="C85" s="56"/>
      <c r="E85" s="56" t="s">
        <v>506</v>
      </c>
      <c r="F85" s="56" t="s">
        <v>507</v>
      </c>
      <c r="H85" s="56"/>
      <c r="I85" s="56"/>
      <c r="K85" s="56"/>
      <c r="M85" s="56"/>
      <c r="N85" s="56"/>
      <c r="P85" s="57"/>
      <c r="Q85" s="57"/>
      <c r="S85" s="58"/>
      <c r="T85" s="58"/>
    </row>
    <row r="86" spans="2:20" ht="14.25" customHeight="1" x14ac:dyDescent="0.25">
      <c r="B86" s="56"/>
      <c r="C86" s="56"/>
      <c r="E86" s="56" t="s">
        <v>508</v>
      </c>
      <c r="F86" s="56" t="s">
        <v>509</v>
      </c>
      <c r="H86" s="56"/>
      <c r="I86" s="56"/>
      <c r="K86" s="56"/>
      <c r="M86" s="56"/>
      <c r="N86" s="56"/>
      <c r="P86" s="57"/>
      <c r="Q86" s="57"/>
      <c r="S86" s="58"/>
      <c r="T86" s="58"/>
    </row>
    <row r="87" spans="2:20" ht="14.25" customHeight="1" x14ac:dyDescent="0.25">
      <c r="B87" s="56"/>
      <c r="C87" s="56"/>
      <c r="E87" s="56" t="s">
        <v>510</v>
      </c>
      <c r="F87" s="56" t="s">
        <v>511</v>
      </c>
      <c r="H87" s="56"/>
      <c r="I87" s="56"/>
      <c r="K87" s="56"/>
      <c r="M87" s="56"/>
      <c r="N87" s="56"/>
      <c r="P87" s="57"/>
      <c r="Q87" s="57"/>
      <c r="S87" s="58"/>
      <c r="T87" s="58"/>
    </row>
    <row r="88" spans="2:20" ht="14.25" customHeight="1" x14ac:dyDescent="0.25">
      <c r="B88" s="56"/>
      <c r="C88" s="56"/>
      <c r="E88" s="56" t="s">
        <v>512</v>
      </c>
      <c r="F88" s="56" t="s">
        <v>513</v>
      </c>
      <c r="H88" s="56"/>
      <c r="I88" s="56"/>
      <c r="K88" s="56"/>
      <c r="M88" s="56"/>
      <c r="N88" s="56"/>
      <c r="P88" s="57"/>
      <c r="Q88" s="57"/>
      <c r="S88" s="58"/>
      <c r="T88" s="58"/>
    </row>
    <row r="89" spans="2:20" ht="14.25" customHeight="1" x14ac:dyDescent="0.25">
      <c r="B89" s="56"/>
      <c r="C89" s="56"/>
      <c r="E89" s="56" t="s">
        <v>514</v>
      </c>
      <c r="F89" s="56" t="s">
        <v>515</v>
      </c>
      <c r="H89" s="56"/>
      <c r="I89" s="56"/>
      <c r="K89" s="56"/>
      <c r="M89" s="56"/>
      <c r="N89" s="56"/>
      <c r="P89" s="57"/>
      <c r="Q89" s="57"/>
      <c r="S89" s="58"/>
      <c r="T89" s="58"/>
    </row>
    <row r="90" spans="2:20" ht="14.25" customHeight="1" x14ac:dyDescent="0.25">
      <c r="B90" s="56"/>
      <c r="C90" s="56"/>
      <c r="E90" s="56" t="s">
        <v>516</v>
      </c>
      <c r="F90" s="56" t="s">
        <v>517</v>
      </c>
      <c r="H90" s="56"/>
      <c r="I90" s="56"/>
      <c r="K90" s="56"/>
      <c r="M90" s="56"/>
      <c r="N90" s="56"/>
      <c r="P90" s="57"/>
      <c r="Q90" s="57"/>
      <c r="S90" s="58"/>
      <c r="T90" s="58"/>
    </row>
    <row r="91" spans="2:20" ht="14.25" customHeight="1" x14ac:dyDescent="0.25">
      <c r="B91" s="56"/>
      <c r="C91" s="56"/>
      <c r="E91" s="56" t="s">
        <v>518</v>
      </c>
      <c r="F91" s="56" t="s">
        <v>519</v>
      </c>
      <c r="H91" s="56"/>
      <c r="I91" s="56"/>
      <c r="K91" s="56"/>
      <c r="M91" s="56"/>
      <c r="N91" s="56"/>
      <c r="P91" s="57"/>
      <c r="Q91" s="57"/>
      <c r="S91" s="58"/>
      <c r="T91" s="58"/>
    </row>
    <row r="92" spans="2:20" ht="14.25" customHeight="1" x14ac:dyDescent="0.25">
      <c r="B92" s="56"/>
      <c r="C92" s="56"/>
      <c r="E92" s="56" t="s">
        <v>520</v>
      </c>
      <c r="F92" s="56" t="s">
        <v>521</v>
      </c>
      <c r="H92" s="56"/>
      <c r="I92" s="56"/>
      <c r="K92" s="56"/>
      <c r="M92" s="56"/>
      <c r="N92" s="56"/>
      <c r="P92" s="57"/>
      <c r="Q92" s="57"/>
      <c r="S92" s="58"/>
      <c r="T92" s="58"/>
    </row>
    <row r="93" spans="2:20" ht="14.25" customHeight="1" x14ac:dyDescent="0.25">
      <c r="B93" s="56"/>
      <c r="C93" s="56"/>
      <c r="E93" s="56" t="s">
        <v>522</v>
      </c>
      <c r="F93" s="56" t="s">
        <v>523</v>
      </c>
      <c r="H93" s="56"/>
      <c r="I93" s="56"/>
      <c r="K93" s="56"/>
      <c r="M93" s="56"/>
      <c r="N93" s="56"/>
      <c r="P93" s="57"/>
      <c r="Q93" s="57"/>
      <c r="S93" s="58"/>
      <c r="T93" s="58"/>
    </row>
    <row r="94" spans="2:20" ht="14.25" customHeight="1" x14ac:dyDescent="0.25">
      <c r="B94" s="56"/>
      <c r="C94" s="56"/>
      <c r="E94" s="56" t="s">
        <v>524</v>
      </c>
      <c r="F94" s="56" t="s">
        <v>525</v>
      </c>
      <c r="H94" s="56"/>
      <c r="I94" s="56"/>
      <c r="K94" s="56"/>
      <c r="M94" s="56"/>
      <c r="N94" s="56"/>
      <c r="P94" s="57"/>
      <c r="Q94" s="57"/>
      <c r="S94" s="58"/>
      <c r="T94" s="58"/>
    </row>
    <row r="95" spans="2:20" ht="14.25" customHeight="1" x14ac:dyDescent="0.25">
      <c r="B95" s="56"/>
      <c r="C95" s="56"/>
      <c r="E95" s="56" t="s">
        <v>526</v>
      </c>
      <c r="F95" s="56" t="s">
        <v>527</v>
      </c>
      <c r="H95" s="56"/>
      <c r="I95" s="56"/>
      <c r="K95" s="56"/>
      <c r="M95" s="56"/>
      <c r="N95" s="56"/>
      <c r="P95" s="57"/>
      <c r="Q95" s="57"/>
      <c r="S95" s="58"/>
      <c r="T95" s="58"/>
    </row>
    <row r="96" spans="2:20" ht="14.25" customHeight="1" x14ac:dyDescent="0.25">
      <c r="B96" s="56"/>
      <c r="C96" s="56"/>
      <c r="E96" s="56" t="s">
        <v>528</v>
      </c>
      <c r="F96" s="56" t="s">
        <v>529</v>
      </c>
      <c r="H96" s="56"/>
      <c r="I96" s="56"/>
      <c r="K96" s="56"/>
      <c r="M96" s="56"/>
      <c r="N96" s="56"/>
      <c r="P96" s="57"/>
      <c r="Q96" s="57"/>
      <c r="S96" s="58"/>
      <c r="T96" s="58"/>
    </row>
    <row r="97" spans="2:20" ht="14.25" customHeight="1" x14ac:dyDescent="0.25">
      <c r="B97" s="56"/>
      <c r="C97" s="56"/>
      <c r="E97" s="56" t="s">
        <v>530</v>
      </c>
      <c r="F97" s="56" t="s">
        <v>531</v>
      </c>
      <c r="H97" s="56"/>
      <c r="I97" s="56"/>
      <c r="K97" s="56"/>
      <c r="M97" s="56"/>
      <c r="N97" s="56"/>
      <c r="P97" s="57"/>
      <c r="Q97" s="57"/>
      <c r="S97" s="58"/>
      <c r="T97" s="58"/>
    </row>
    <row r="98" spans="2:20" ht="14.25" customHeight="1" x14ac:dyDescent="0.25">
      <c r="B98" s="56"/>
      <c r="C98" s="56"/>
      <c r="E98" s="56" t="s">
        <v>532</v>
      </c>
      <c r="F98" s="56" t="s">
        <v>533</v>
      </c>
      <c r="H98" s="56"/>
      <c r="I98" s="56"/>
      <c r="K98" s="56"/>
      <c r="M98" s="56"/>
      <c r="N98" s="56"/>
      <c r="P98" s="57"/>
      <c r="Q98" s="57"/>
      <c r="S98" s="58"/>
      <c r="T98" s="58"/>
    </row>
    <row r="99" spans="2:20" ht="14.25" customHeight="1" x14ac:dyDescent="0.25">
      <c r="B99" s="56"/>
      <c r="C99" s="56"/>
      <c r="E99" s="56" t="s">
        <v>534</v>
      </c>
      <c r="F99" s="56" t="s">
        <v>533</v>
      </c>
      <c r="H99" s="56"/>
      <c r="I99" s="56"/>
      <c r="K99" s="56"/>
      <c r="M99" s="56"/>
      <c r="N99" s="56"/>
      <c r="P99" s="57"/>
      <c r="Q99" s="57"/>
      <c r="S99" s="58"/>
      <c r="T99" s="58"/>
    </row>
    <row r="100" spans="2:20" ht="14.25" customHeight="1" x14ac:dyDescent="0.25">
      <c r="B100" s="56"/>
      <c r="C100" s="56"/>
      <c r="E100" s="56" t="s">
        <v>535</v>
      </c>
      <c r="F100" s="56" t="s">
        <v>536</v>
      </c>
      <c r="H100" s="56"/>
      <c r="I100" s="56"/>
      <c r="K100" s="56"/>
      <c r="M100" s="56"/>
      <c r="N100" s="56"/>
      <c r="P100" s="57"/>
      <c r="Q100" s="57"/>
      <c r="S100" s="58"/>
      <c r="T100" s="58"/>
    </row>
    <row r="101" spans="2:20" ht="14.25" customHeight="1" x14ac:dyDescent="0.25">
      <c r="B101" s="56"/>
      <c r="C101" s="56"/>
      <c r="E101" s="56" t="s">
        <v>537</v>
      </c>
      <c r="F101" s="56" t="s">
        <v>538</v>
      </c>
      <c r="H101" s="56"/>
      <c r="I101" s="56"/>
      <c r="K101" s="56"/>
      <c r="M101" s="56"/>
      <c r="N101" s="56"/>
      <c r="P101" s="57"/>
      <c r="Q101" s="57"/>
      <c r="S101" s="58"/>
      <c r="T101" s="58"/>
    </row>
    <row r="102" spans="2:20" ht="14.25" customHeight="1" x14ac:dyDescent="0.25">
      <c r="B102" s="56"/>
      <c r="C102" s="56"/>
      <c r="E102" s="56" t="s">
        <v>539</v>
      </c>
      <c r="F102" s="56" t="s">
        <v>540</v>
      </c>
      <c r="H102" s="56"/>
      <c r="I102" s="56"/>
      <c r="K102" s="56"/>
      <c r="M102" s="56"/>
      <c r="N102" s="56"/>
      <c r="P102" s="57"/>
      <c r="Q102" s="57"/>
      <c r="S102" s="58"/>
      <c r="T102" s="58"/>
    </row>
    <row r="103" spans="2:20" ht="14.25" customHeight="1" x14ac:dyDescent="0.25">
      <c r="B103" s="56"/>
      <c r="C103" s="56"/>
      <c r="E103" s="56" t="s">
        <v>541</v>
      </c>
      <c r="F103" s="56" t="s">
        <v>542</v>
      </c>
      <c r="H103" s="56"/>
      <c r="I103" s="56"/>
      <c r="K103" s="56"/>
      <c r="M103" s="56"/>
      <c r="N103" s="56"/>
      <c r="P103" s="57"/>
      <c r="Q103" s="57"/>
      <c r="S103" s="58"/>
      <c r="T103" s="58"/>
    </row>
    <row r="104" spans="2:20" ht="14.25" customHeight="1" x14ac:dyDescent="0.25">
      <c r="B104" s="56"/>
      <c r="C104" s="56"/>
      <c r="E104" s="56" t="s">
        <v>543</v>
      </c>
      <c r="F104" s="56" t="s">
        <v>544</v>
      </c>
      <c r="H104" s="56"/>
      <c r="I104" s="56"/>
      <c r="K104" s="56"/>
      <c r="M104" s="56"/>
      <c r="N104" s="56"/>
      <c r="P104" s="57"/>
      <c r="Q104" s="57"/>
      <c r="S104" s="58"/>
      <c r="T104" s="58"/>
    </row>
    <row r="105" spans="2:20" ht="14.25" customHeight="1" x14ac:dyDescent="0.25">
      <c r="B105" s="56"/>
      <c r="C105" s="56"/>
      <c r="E105" s="56" t="s">
        <v>545</v>
      </c>
      <c r="F105" s="56" t="s">
        <v>546</v>
      </c>
      <c r="H105" s="56"/>
      <c r="I105" s="56"/>
      <c r="K105" s="56"/>
      <c r="M105" s="56"/>
      <c r="N105" s="56"/>
      <c r="P105" s="57"/>
      <c r="Q105" s="57"/>
      <c r="S105" s="58"/>
      <c r="T105" s="58"/>
    </row>
    <row r="106" spans="2:20" ht="14.25" customHeight="1" x14ac:dyDescent="0.25">
      <c r="B106" s="56"/>
      <c r="C106" s="56"/>
      <c r="E106" s="56" t="s">
        <v>547</v>
      </c>
      <c r="F106" s="56" t="s">
        <v>548</v>
      </c>
      <c r="H106" s="56"/>
      <c r="I106" s="56"/>
      <c r="K106" s="56"/>
      <c r="M106" s="56"/>
      <c r="N106" s="56"/>
      <c r="P106" s="57"/>
      <c r="Q106" s="57"/>
      <c r="S106" s="58"/>
      <c r="T106" s="58"/>
    </row>
    <row r="107" spans="2:20" ht="14.25" customHeight="1" x14ac:dyDescent="0.25">
      <c r="B107" s="56"/>
      <c r="C107" s="56"/>
      <c r="E107" s="56" t="s">
        <v>549</v>
      </c>
      <c r="F107" s="56" t="s">
        <v>550</v>
      </c>
      <c r="H107" s="56"/>
      <c r="I107" s="56"/>
      <c r="K107" s="56"/>
      <c r="M107" s="56"/>
      <c r="N107" s="56"/>
      <c r="P107" s="57"/>
      <c r="Q107" s="57"/>
      <c r="S107" s="58"/>
      <c r="T107" s="58"/>
    </row>
    <row r="108" spans="2:20" ht="14.25" customHeight="1" x14ac:dyDescent="0.25">
      <c r="B108" s="56"/>
      <c r="C108" s="56"/>
      <c r="E108" s="56" t="s">
        <v>551</v>
      </c>
      <c r="F108" s="56" t="s">
        <v>552</v>
      </c>
      <c r="H108" s="56"/>
      <c r="I108" s="56"/>
      <c r="K108" s="56"/>
      <c r="M108" s="56"/>
      <c r="N108" s="56"/>
      <c r="P108" s="57"/>
      <c r="Q108" s="57"/>
      <c r="S108" s="58"/>
      <c r="T108" s="58"/>
    </row>
    <row r="109" spans="2:20" ht="14.25" customHeight="1" x14ac:dyDescent="0.25">
      <c r="B109" s="56"/>
      <c r="C109" s="56"/>
      <c r="E109" s="56" t="s">
        <v>553</v>
      </c>
      <c r="F109" s="56" t="s">
        <v>554</v>
      </c>
      <c r="H109" s="56"/>
      <c r="I109" s="56"/>
      <c r="K109" s="56"/>
      <c r="M109" s="56"/>
      <c r="N109" s="56"/>
      <c r="P109" s="57"/>
      <c r="Q109" s="57"/>
      <c r="S109" s="58"/>
      <c r="T109" s="58"/>
    </row>
    <row r="110" spans="2:20" ht="14.25" customHeight="1" x14ac:dyDescent="0.25">
      <c r="B110" s="56"/>
      <c r="C110" s="56"/>
      <c r="E110" s="56" t="s">
        <v>555</v>
      </c>
      <c r="F110" s="56" t="s">
        <v>556</v>
      </c>
      <c r="H110" s="56"/>
      <c r="I110" s="56"/>
      <c r="K110" s="56"/>
      <c r="M110" s="56"/>
      <c r="N110" s="56"/>
      <c r="P110" s="57"/>
      <c r="Q110" s="57"/>
      <c r="S110" s="58"/>
      <c r="T110" s="58"/>
    </row>
    <row r="111" spans="2:20" ht="14.25" customHeight="1" x14ac:dyDescent="0.25">
      <c r="B111" s="56"/>
      <c r="C111" s="56"/>
      <c r="E111" s="56" t="s">
        <v>557</v>
      </c>
      <c r="F111" s="56" t="s">
        <v>558</v>
      </c>
      <c r="H111" s="56"/>
      <c r="I111" s="56"/>
      <c r="K111" s="56"/>
      <c r="M111" s="56"/>
      <c r="N111" s="56"/>
      <c r="P111" s="57"/>
      <c r="Q111" s="57"/>
      <c r="S111" s="58"/>
      <c r="T111" s="58"/>
    </row>
    <row r="112" spans="2:20" ht="14.25" customHeight="1" x14ac:dyDescent="0.25">
      <c r="B112" s="56"/>
      <c r="C112" s="56"/>
      <c r="E112" s="56" t="s">
        <v>559</v>
      </c>
      <c r="F112" s="56" t="s">
        <v>560</v>
      </c>
      <c r="H112" s="56"/>
      <c r="I112" s="56"/>
      <c r="K112" s="56"/>
      <c r="M112" s="56"/>
      <c r="N112" s="56"/>
      <c r="P112" s="57"/>
      <c r="Q112" s="57"/>
      <c r="S112" s="58"/>
      <c r="T112" s="58"/>
    </row>
    <row r="113" spans="2:20" ht="14.25" customHeight="1" x14ac:dyDescent="0.25">
      <c r="B113" s="56"/>
      <c r="C113" s="56"/>
      <c r="E113" s="56" t="s">
        <v>561</v>
      </c>
      <c r="F113" s="56" t="s">
        <v>562</v>
      </c>
      <c r="H113" s="56"/>
      <c r="I113" s="56"/>
      <c r="K113" s="56"/>
      <c r="M113" s="56"/>
      <c r="N113" s="56"/>
      <c r="P113" s="57"/>
      <c r="Q113" s="57"/>
      <c r="S113" s="58"/>
      <c r="T113" s="58"/>
    </row>
    <row r="114" spans="2:20" ht="14.25" customHeight="1" x14ac:dyDescent="0.25">
      <c r="B114" s="56"/>
      <c r="C114" s="56"/>
      <c r="E114" s="56" t="s">
        <v>563</v>
      </c>
      <c r="F114" s="56" t="s">
        <v>564</v>
      </c>
      <c r="H114" s="56"/>
      <c r="I114" s="56"/>
      <c r="K114" s="56"/>
      <c r="M114" s="56"/>
      <c r="N114" s="56"/>
      <c r="P114" s="57"/>
      <c r="Q114" s="57"/>
      <c r="S114" s="58"/>
      <c r="T114" s="58"/>
    </row>
    <row r="115" spans="2:20" ht="14.25" customHeight="1" x14ac:dyDescent="0.25">
      <c r="B115" s="56"/>
      <c r="C115" s="56"/>
      <c r="E115" s="56" t="s">
        <v>349</v>
      </c>
      <c r="F115" s="56" t="s">
        <v>350</v>
      </c>
      <c r="H115" s="56"/>
      <c r="I115" s="56"/>
      <c r="K115" s="56"/>
      <c r="M115" s="56"/>
      <c r="N115" s="56"/>
      <c r="P115" s="57"/>
      <c r="Q115" s="57"/>
      <c r="S115" s="58"/>
      <c r="T115" s="58"/>
    </row>
    <row r="116" spans="2:20" ht="14.25" customHeight="1" x14ac:dyDescent="0.25">
      <c r="B116" s="56"/>
      <c r="C116" s="56"/>
      <c r="E116" s="56" t="s">
        <v>565</v>
      </c>
      <c r="F116" s="56" t="s">
        <v>566</v>
      </c>
      <c r="H116" s="56"/>
      <c r="I116" s="56"/>
      <c r="K116" s="56"/>
      <c r="M116" s="56"/>
      <c r="N116" s="56"/>
      <c r="P116" s="57"/>
      <c r="Q116" s="57"/>
      <c r="S116" s="58"/>
      <c r="T116" s="58"/>
    </row>
    <row r="117" spans="2:20" ht="14.25" customHeight="1" x14ac:dyDescent="0.25">
      <c r="B117" s="56"/>
      <c r="C117" s="56"/>
      <c r="E117" s="56" t="s">
        <v>567</v>
      </c>
      <c r="F117" s="56" t="s">
        <v>568</v>
      </c>
      <c r="H117" s="56"/>
      <c r="I117" s="56"/>
      <c r="K117" s="56"/>
      <c r="M117" s="56"/>
      <c r="N117" s="56"/>
      <c r="P117" s="57"/>
      <c r="Q117" s="57"/>
      <c r="S117" s="58"/>
      <c r="T117" s="58"/>
    </row>
    <row r="118" spans="2:20" ht="14.25" customHeight="1" x14ac:dyDescent="0.25">
      <c r="B118" s="56"/>
      <c r="C118" s="56"/>
      <c r="E118" s="56" t="s">
        <v>569</v>
      </c>
      <c r="F118" s="56" t="s">
        <v>570</v>
      </c>
      <c r="H118" s="56"/>
      <c r="I118" s="56"/>
      <c r="K118" s="56"/>
      <c r="M118" s="56"/>
      <c r="N118" s="56"/>
      <c r="P118" s="57"/>
      <c r="Q118" s="57"/>
      <c r="S118" s="58"/>
      <c r="T118" s="58"/>
    </row>
    <row r="119" spans="2:20" ht="14.25" customHeight="1" x14ac:dyDescent="0.25">
      <c r="B119" s="56"/>
      <c r="C119" s="56"/>
      <c r="E119" s="56" t="s">
        <v>355</v>
      </c>
      <c r="F119" s="56" t="s">
        <v>356</v>
      </c>
      <c r="H119" s="56"/>
      <c r="I119" s="56"/>
      <c r="K119" s="56"/>
      <c r="M119" s="56"/>
      <c r="N119" s="56"/>
      <c r="P119" s="57"/>
      <c r="Q119" s="57"/>
      <c r="S119" s="58"/>
      <c r="T119" s="58"/>
    </row>
    <row r="120" spans="2:20" ht="14.25" customHeight="1" x14ac:dyDescent="0.25">
      <c r="B120" s="56"/>
      <c r="C120" s="56"/>
      <c r="E120" s="56" t="s">
        <v>358</v>
      </c>
      <c r="F120" s="56" t="s">
        <v>359</v>
      </c>
      <c r="H120" s="56"/>
      <c r="I120" s="56"/>
      <c r="K120" s="56"/>
      <c r="M120" s="56"/>
      <c r="N120" s="56"/>
      <c r="P120" s="57"/>
      <c r="Q120" s="57"/>
      <c r="S120" s="58"/>
      <c r="T120" s="58"/>
    </row>
    <row r="121" spans="2:20" ht="14.25" customHeight="1" x14ac:dyDescent="0.25">
      <c r="B121" s="56"/>
      <c r="C121" s="56"/>
      <c r="E121" s="56" t="s">
        <v>361</v>
      </c>
      <c r="F121" s="56" t="s">
        <v>362</v>
      </c>
      <c r="H121" s="56"/>
      <c r="I121" s="56"/>
      <c r="K121" s="56"/>
      <c r="M121" s="56"/>
      <c r="N121" s="56"/>
      <c r="P121" s="57"/>
      <c r="Q121" s="57"/>
      <c r="S121" s="58"/>
      <c r="T121" s="58"/>
    </row>
    <row r="122" spans="2:20" ht="14.25" customHeight="1" x14ac:dyDescent="0.25">
      <c r="B122" s="56"/>
      <c r="C122" s="56"/>
      <c r="E122" s="56" t="s">
        <v>365</v>
      </c>
      <c r="F122" s="56" t="s">
        <v>366</v>
      </c>
      <c r="H122" s="56"/>
      <c r="I122" s="56"/>
      <c r="K122" s="56"/>
      <c r="M122" s="56"/>
      <c r="N122" s="56"/>
      <c r="P122" s="57"/>
      <c r="Q122" s="57"/>
      <c r="S122" s="58"/>
      <c r="T122" s="58"/>
    </row>
    <row r="123" spans="2:20" ht="14.25" customHeight="1" x14ac:dyDescent="0.25">
      <c r="B123" s="56"/>
      <c r="C123" s="56"/>
      <c r="E123" s="56" t="s">
        <v>370</v>
      </c>
      <c r="F123" s="56" t="s">
        <v>371</v>
      </c>
      <c r="H123" s="56"/>
      <c r="I123" s="56"/>
      <c r="K123" s="56"/>
      <c r="M123" s="56"/>
      <c r="N123" s="56"/>
      <c r="P123" s="57"/>
      <c r="Q123" s="57"/>
      <c r="S123" s="58"/>
      <c r="T123" s="58"/>
    </row>
    <row r="124" spans="2:20" ht="14.25" customHeight="1" x14ac:dyDescent="0.25">
      <c r="B124" s="56"/>
      <c r="C124" s="56"/>
      <c r="E124" s="56"/>
      <c r="F124" s="56"/>
      <c r="H124" s="56"/>
      <c r="I124" s="56"/>
      <c r="K124" s="56"/>
      <c r="M124" s="56"/>
      <c r="N124" s="56"/>
      <c r="P124" s="57"/>
      <c r="Q124" s="57"/>
      <c r="S124" s="58"/>
      <c r="T124" s="58"/>
    </row>
    <row r="125" spans="2:20" ht="14.25" customHeight="1" x14ac:dyDescent="0.25">
      <c r="B125" s="56"/>
      <c r="C125" s="56"/>
      <c r="E125" s="56"/>
      <c r="F125" s="56"/>
      <c r="H125" s="56"/>
      <c r="I125" s="56"/>
      <c r="K125" s="56"/>
      <c r="M125" s="56"/>
      <c r="N125" s="56"/>
      <c r="P125" s="57"/>
      <c r="Q125" s="57"/>
      <c r="S125" s="58"/>
      <c r="T125" s="58"/>
    </row>
    <row r="126" spans="2:20" ht="14.25" customHeight="1" x14ac:dyDescent="0.25">
      <c r="B126" s="56"/>
      <c r="C126" s="56"/>
      <c r="E126" s="56"/>
      <c r="F126" s="56"/>
      <c r="H126" s="56"/>
      <c r="I126" s="56"/>
      <c r="K126" s="56"/>
      <c r="M126" s="56"/>
      <c r="N126" s="56"/>
      <c r="P126" s="57"/>
      <c r="Q126" s="57"/>
      <c r="S126" s="58"/>
      <c r="T126" s="58"/>
    </row>
    <row r="127" spans="2:20" ht="14.25" customHeight="1" x14ac:dyDescent="0.25">
      <c r="B127" s="56"/>
      <c r="C127" s="56"/>
      <c r="E127" s="56"/>
      <c r="F127" s="56"/>
      <c r="H127" s="56"/>
      <c r="I127" s="56"/>
      <c r="K127" s="56"/>
      <c r="M127" s="56"/>
      <c r="N127" s="56"/>
      <c r="P127" s="57"/>
      <c r="Q127" s="57"/>
      <c r="S127" s="58"/>
      <c r="T127" s="58"/>
    </row>
    <row r="128" spans="2:20" ht="14.25" customHeight="1" x14ac:dyDescent="0.25">
      <c r="B128" s="56"/>
      <c r="C128" s="56"/>
      <c r="E128" s="56"/>
      <c r="F128" s="56"/>
      <c r="H128" s="56"/>
      <c r="I128" s="56"/>
      <c r="K128" s="56"/>
      <c r="M128" s="56"/>
      <c r="N128" s="56"/>
      <c r="P128" s="57"/>
      <c r="Q128" s="57"/>
      <c r="S128" s="58"/>
      <c r="T128" s="58"/>
    </row>
    <row r="129" spans="2:20" ht="14.25" customHeight="1" x14ac:dyDescent="0.25">
      <c r="B129" s="56"/>
      <c r="C129" s="56"/>
      <c r="E129" s="56"/>
      <c r="F129" s="56"/>
      <c r="H129" s="56"/>
      <c r="I129" s="56"/>
      <c r="K129" s="56"/>
      <c r="M129" s="56"/>
      <c r="N129" s="56"/>
      <c r="P129" s="57"/>
      <c r="Q129" s="57"/>
      <c r="S129" s="58"/>
      <c r="T129" s="58"/>
    </row>
    <row r="130" spans="2:20" ht="14.25" customHeight="1" x14ac:dyDescent="0.25">
      <c r="B130" s="56"/>
      <c r="C130" s="56"/>
      <c r="E130" s="56"/>
      <c r="F130" s="56"/>
      <c r="H130" s="56"/>
      <c r="I130" s="56"/>
      <c r="K130" s="56"/>
      <c r="M130" s="56"/>
      <c r="N130" s="56"/>
      <c r="P130" s="57"/>
      <c r="Q130" s="57"/>
      <c r="S130" s="58"/>
      <c r="T130" s="58"/>
    </row>
    <row r="131" spans="2:20" ht="14.25" customHeight="1" x14ac:dyDescent="0.25">
      <c r="B131" s="56"/>
      <c r="C131" s="56"/>
      <c r="E131" s="56"/>
      <c r="F131" s="56"/>
      <c r="H131" s="56"/>
      <c r="I131" s="56"/>
      <c r="K131" s="56"/>
      <c r="M131" s="56"/>
      <c r="N131" s="56"/>
      <c r="P131" s="57"/>
      <c r="Q131" s="57"/>
      <c r="S131" s="58"/>
      <c r="T131" s="58"/>
    </row>
    <row r="132" spans="2:20" ht="14.25" customHeight="1" x14ac:dyDescent="0.25">
      <c r="B132" s="56"/>
      <c r="C132" s="56"/>
      <c r="E132" s="56"/>
      <c r="F132" s="56"/>
      <c r="H132" s="56"/>
      <c r="I132" s="56"/>
      <c r="K132" s="56"/>
      <c r="M132" s="56"/>
      <c r="N132" s="56"/>
      <c r="P132" s="57"/>
      <c r="Q132" s="57"/>
      <c r="S132" s="58"/>
      <c r="T132" s="58"/>
    </row>
    <row r="133" spans="2:20" ht="14.25" customHeight="1" x14ac:dyDescent="0.25">
      <c r="B133" s="56"/>
      <c r="C133" s="56"/>
      <c r="E133" s="56"/>
      <c r="F133" s="56"/>
      <c r="H133" s="56"/>
      <c r="I133" s="56"/>
      <c r="K133" s="56"/>
      <c r="M133" s="56"/>
      <c r="N133" s="56"/>
      <c r="P133" s="57"/>
      <c r="Q133" s="57"/>
      <c r="S133" s="58"/>
      <c r="T133" s="58"/>
    </row>
    <row r="134" spans="2:20" ht="14.25" customHeight="1" x14ac:dyDescent="0.25">
      <c r="B134" s="56"/>
      <c r="C134" s="56"/>
      <c r="E134" s="56"/>
      <c r="F134" s="56"/>
      <c r="H134" s="56"/>
      <c r="I134" s="56"/>
      <c r="K134" s="56"/>
      <c r="M134" s="56"/>
      <c r="N134" s="56"/>
      <c r="P134" s="57"/>
      <c r="Q134" s="57"/>
      <c r="S134" s="58"/>
      <c r="T134" s="58"/>
    </row>
    <row r="135" spans="2:20" ht="14.25" customHeight="1" x14ac:dyDescent="0.25">
      <c r="B135" s="56"/>
      <c r="C135" s="56"/>
      <c r="E135" s="56"/>
      <c r="F135" s="56"/>
      <c r="H135" s="56"/>
      <c r="I135" s="56"/>
      <c r="K135" s="56"/>
      <c r="M135" s="56"/>
      <c r="N135" s="56"/>
      <c r="P135" s="57"/>
      <c r="Q135" s="57"/>
      <c r="S135" s="58"/>
      <c r="T135" s="58"/>
    </row>
    <row r="136" spans="2:20" ht="14.25" customHeight="1" x14ac:dyDescent="0.25">
      <c r="B136" s="56"/>
      <c r="C136" s="56"/>
      <c r="E136" s="56"/>
      <c r="F136" s="56"/>
      <c r="H136" s="56"/>
      <c r="I136" s="56"/>
      <c r="K136" s="56"/>
      <c r="M136" s="56"/>
      <c r="N136" s="56"/>
      <c r="P136" s="57"/>
      <c r="Q136" s="57"/>
      <c r="S136" s="58"/>
      <c r="T136" s="58"/>
    </row>
    <row r="137" spans="2:20" ht="14.25" customHeight="1" x14ac:dyDescent="0.25">
      <c r="B137" s="56"/>
      <c r="C137" s="56"/>
      <c r="E137" s="56"/>
      <c r="F137" s="56"/>
      <c r="H137" s="56"/>
      <c r="I137" s="56"/>
      <c r="K137" s="56"/>
      <c r="M137" s="56"/>
      <c r="N137" s="56"/>
      <c r="P137" s="57"/>
      <c r="Q137" s="57"/>
      <c r="S137" s="58"/>
      <c r="T137" s="58"/>
    </row>
    <row r="138" spans="2:20" ht="14.25" customHeight="1" x14ac:dyDescent="0.25">
      <c r="B138" s="56"/>
      <c r="C138" s="56"/>
      <c r="E138" s="56"/>
      <c r="F138" s="56"/>
      <c r="H138" s="56"/>
      <c r="I138" s="56"/>
      <c r="K138" s="56"/>
      <c r="M138" s="56"/>
      <c r="N138" s="56"/>
      <c r="P138" s="57"/>
      <c r="Q138" s="57"/>
      <c r="S138" s="58"/>
      <c r="T138" s="58"/>
    </row>
    <row r="139" spans="2:20" ht="14.25" customHeight="1" x14ac:dyDescent="0.25">
      <c r="B139" s="56"/>
      <c r="C139" s="56"/>
      <c r="E139" s="56"/>
      <c r="F139" s="56"/>
      <c r="H139" s="56"/>
      <c r="I139" s="56"/>
      <c r="K139" s="56"/>
      <c r="M139" s="56"/>
      <c r="N139" s="56"/>
      <c r="P139" s="57"/>
      <c r="Q139" s="57"/>
      <c r="S139" s="58"/>
      <c r="T139" s="58"/>
    </row>
    <row r="140" spans="2:20" ht="14.25" customHeight="1" x14ac:dyDescent="0.25">
      <c r="B140" s="56"/>
      <c r="C140" s="56"/>
      <c r="E140" s="56"/>
      <c r="F140" s="56"/>
      <c r="H140" s="56"/>
      <c r="I140" s="56"/>
      <c r="K140" s="56"/>
      <c r="M140" s="56"/>
      <c r="N140" s="56"/>
      <c r="P140" s="57"/>
      <c r="Q140" s="57"/>
      <c r="S140" s="58"/>
      <c r="T140" s="58"/>
    </row>
    <row r="141" spans="2:20" ht="14.25" customHeight="1" x14ac:dyDescent="0.25">
      <c r="B141" s="56"/>
      <c r="C141" s="56"/>
      <c r="E141" s="56"/>
      <c r="F141" s="56"/>
      <c r="H141" s="56"/>
      <c r="I141" s="56"/>
      <c r="K141" s="56"/>
      <c r="M141" s="56"/>
      <c r="N141" s="56"/>
      <c r="P141" s="57"/>
      <c r="Q141" s="57"/>
      <c r="S141" s="58"/>
      <c r="T141" s="58"/>
    </row>
    <row r="142" spans="2:20" ht="14.25" customHeight="1" x14ac:dyDescent="0.25">
      <c r="B142" s="56"/>
      <c r="C142" s="56"/>
      <c r="E142" s="56"/>
      <c r="F142" s="56"/>
      <c r="H142" s="56"/>
      <c r="I142" s="56"/>
      <c r="K142" s="56"/>
      <c r="M142" s="56"/>
      <c r="N142" s="56"/>
      <c r="P142" s="57"/>
      <c r="Q142" s="57"/>
      <c r="S142" s="58"/>
      <c r="T142" s="58"/>
    </row>
    <row r="143" spans="2:20" ht="14.25" customHeight="1" x14ac:dyDescent="0.25">
      <c r="B143" s="56"/>
      <c r="C143" s="56"/>
      <c r="E143" s="56"/>
      <c r="F143" s="56"/>
      <c r="H143" s="56"/>
      <c r="I143" s="56"/>
      <c r="K143" s="56"/>
      <c r="M143" s="56"/>
      <c r="N143" s="56"/>
      <c r="S143" s="58"/>
      <c r="T143" s="58"/>
    </row>
    <row r="144" spans="2:20" ht="14.25" customHeight="1" x14ac:dyDescent="0.25">
      <c r="B144" s="56"/>
      <c r="C144" s="56"/>
      <c r="E144" s="56"/>
      <c r="F144" s="56"/>
      <c r="H144" s="56"/>
      <c r="I144" s="56"/>
      <c r="K144" s="56"/>
      <c r="M144" s="56"/>
      <c r="N144" s="56"/>
      <c r="S144" s="58"/>
      <c r="T144" s="58"/>
    </row>
    <row r="145" spans="2:20" ht="14.25" customHeight="1" x14ac:dyDescent="0.25">
      <c r="B145" s="56"/>
      <c r="C145" s="56"/>
      <c r="E145" s="56"/>
      <c r="F145" s="56"/>
      <c r="H145" s="56"/>
      <c r="I145" s="56"/>
      <c r="K145" s="56"/>
      <c r="M145" s="56"/>
      <c r="N145" s="56"/>
      <c r="S145" s="58"/>
      <c r="T145" s="58"/>
    </row>
    <row r="146" spans="2:20" ht="14.25" customHeight="1" x14ac:dyDescent="0.25">
      <c r="B146" s="56"/>
      <c r="C146" s="56"/>
      <c r="E146" s="56"/>
      <c r="F146" s="56"/>
      <c r="H146" s="56"/>
      <c r="I146" s="56"/>
      <c r="K146" s="56"/>
      <c r="M146" s="56"/>
      <c r="N146" s="56"/>
      <c r="S146" s="58"/>
      <c r="T146" s="58"/>
    </row>
    <row r="147" spans="2:20" ht="14.25" customHeight="1" x14ac:dyDescent="0.25">
      <c r="B147" s="56"/>
      <c r="C147" s="56"/>
      <c r="E147" s="56"/>
      <c r="F147" s="56"/>
      <c r="H147" s="56"/>
      <c r="I147" s="56"/>
      <c r="K147" s="56"/>
      <c r="M147" s="56"/>
      <c r="N147" s="56"/>
      <c r="S147" s="58"/>
      <c r="T147" s="58"/>
    </row>
    <row r="148" spans="2:20" ht="14.25" customHeight="1" x14ac:dyDescent="0.25">
      <c r="B148" s="56"/>
      <c r="C148" s="56"/>
      <c r="E148" s="56"/>
      <c r="F148" s="56"/>
      <c r="H148" s="56"/>
      <c r="I148" s="56"/>
      <c r="K148" s="56"/>
      <c r="M148" s="56"/>
      <c r="N148" s="56"/>
      <c r="S148" s="58"/>
      <c r="T148" s="58"/>
    </row>
    <row r="149" spans="2:20" ht="14.25" customHeight="1" x14ac:dyDescent="0.25">
      <c r="B149" s="56"/>
      <c r="C149" s="56"/>
      <c r="E149" s="56"/>
      <c r="F149" s="56"/>
      <c r="H149" s="56"/>
      <c r="I149" s="56"/>
      <c r="K149" s="56"/>
      <c r="M149" s="56"/>
      <c r="N149" s="56"/>
      <c r="S149" s="58"/>
      <c r="T149" s="58"/>
    </row>
    <row r="150" spans="2:20" ht="14.25" customHeight="1" x14ac:dyDescent="0.25">
      <c r="B150" s="56"/>
      <c r="C150" s="56"/>
      <c r="E150" s="56"/>
      <c r="F150" s="56"/>
      <c r="H150" s="56"/>
      <c r="I150" s="56"/>
      <c r="K150" s="56"/>
      <c r="M150" s="56"/>
      <c r="N150" s="56"/>
      <c r="S150" s="58"/>
      <c r="T150" s="58"/>
    </row>
    <row r="151" spans="2:20" ht="14.25" customHeight="1" x14ac:dyDescent="0.25">
      <c r="B151" s="56"/>
      <c r="C151" s="56"/>
      <c r="E151" s="56"/>
      <c r="F151" s="56"/>
      <c r="H151" s="56"/>
      <c r="I151" s="56"/>
      <c r="K151" s="56"/>
      <c r="M151" s="56"/>
      <c r="N151" s="56"/>
      <c r="S151" s="58"/>
      <c r="T151" s="58"/>
    </row>
    <row r="152" spans="2:20" ht="14.25" customHeight="1" x14ac:dyDescent="0.25">
      <c r="B152" s="56"/>
      <c r="C152" s="56"/>
      <c r="E152" s="56"/>
      <c r="F152" s="56"/>
      <c r="H152" s="56"/>
      <c r="I152" s="56"/>
      <c r="K152" s="56"/>
      <c r="M152" s="56"/>
      <c r="N152" s="56"/>
      <c r="S152" s="58"/>
      <c r="T152" s="58"/>
    </row>
    <row r="153" spans="2:20" ht="14.25" customHeight="1" x14ac:dyDescent="0.25">
      <c r="B153" s="56"/>
      <c r="C153" s="56"/>
      <c r="E153" s="56"/>
      <c r="F153" s="56"/>
      <c r="H153" s="56"/>
      <c r="I153" s="56"/>
      <c r="K153" s="56"/>
      <c r="M153" s="56"/>
      <c r="N153" s="56"/>
      <c r="S153" s="58"/>
      <c r="T153" s="58"/>
    </row>
    <row r="154" spans="2:20" ht="14.25" customHeight="1" x14ac:dyDescent="0.25">
      <c r="B154" s="56"/>
      <c r="C154" s="56"/>
      <c r="E154" s="56"/>
      <c r="F154" s="56"/>
      <c r="H154" s="56"/>
      <c r="I154" s="56"/>
      <c r="K154" s="56"/>
      <c r="M154" s="56"/>
      <c r="N154" s="56"/>
      <c r="S154" s="58"/>
      <c r="T154" s="58"/>
    </row>
    <row r="155" spans="2:20" ht="14.25" customHeight="1" x14ac:dyDescent="0.25">
      <c r="B155" s="56"/>
      <c r="C155" s="56"/>
      <c r="E155" s="56"/>
      <c r="F155" s="56"/>
      <c r="H155" s="56"/>
      <c r="I155" s="56"/>
      <c r="K155" s="56"/>
      <c r="M155" s="56"/>
      <c r="N155" s="56"/>
      <c r="S155" s="58"/>
      <c r="T155" s="58"/>
    </row>
    <row r="156" spans="2:20" ht="14.25" customHeight="1" x14ac:dyDescent="0.25">
      <c r="B156" s="56"/>
      <c r="C156" s="56"/>
      <c r="E156" s="56"/>
      <c r="F156" s="56"/>
      <c r="H156" s="56"/>
      <c r="I156" s="56"/>
      <c r="K156" s="56"/>
      <c r="M156" s="56"/>
      <c r="N156" s="56"/>
      <c r="S156" s="58"/>
      <c r="T156" s="58"/>
    </row>
    <row r="157" spans="2:20" ht="14.25" customHeight="1" x14ac:dyDescent="0.25">
      <c r="B157" s="56"/>
      <c r="C157" s="56"/>
      <c r="E157" s="56"/>
      <c r="F157" s="56"/>
      <c r="H157" s="56"/>
      <c r="I157" s="56"/>
      <c r="K157" s="56"/>
      <c r="M157" s="56"/>
      <c r="N157" s="56"/>
      <c r="S157" s="58"/>
      <c r="T157" s="58"/>
    </row>
    <row r="158" spans="2:20" ht="14.25" customHeight="1" x14ac:dyDescent="0.25">
      <c r="B158" s="56"/>
      <c r="C158" s="56"/>
      <c r="E158" s="56"/>
      <c r="F158" s="56"/>
      <c r="H158" s="56"/>
      <c r="I158" s="56"/>
      <c r="K158" s="56"/>
      <c r="M158" s="56"/>
      <c r="N158" s="56"/>
      <c r="S158" s="58"/>
      <c r="T158" s="58"/>
    </row>
    <row r="159" spans="2:20" ht="14.25" customHeight="1" x14ac:dyDescent="0.25">
      <c r="B159" s="56"/>
      <c r="C159" s="56"/>
      <c r="E159" s="56"/>
      <c r="F159" s="56"/>
      <c r="H159" s="56"/>
      <c r="I159" s="56"/>
      <c r="K159" s="56"/>
      <c r="M159" s="56"/>
      <c r="N159" s="56"/>
      <c r="S159" s="58"/>
      <c r="T159" s="58"/>
    </row>
    <row r="160" spans="2:20" ht="14.25" customHeight="1" x14ac:dyDescent="0.25">
      <c r="B160" s="56"/>
      <c r="C160" s="56"/>
      <c r="E160" s="56"/>
      <c r="F160" s="56"/>
      <c r="H160" s="56"/>
      <c r="I160" s="56"/>
      <c r="K160" s="56"/>
      <c r="M160" s="56"/>
      <c r="N160" s="56"/>
      <c r="S160" s="58"/>
      <c r="T160" s="58"/>
    </row>
    <row r="161" spans="2:20" ht="14.25" customHeight="1" x14ac:dyDescent="0.25">
      <c r="B161" s="56"/>
      <c r="C161" s="56"/>
      <c r="E161" s="56"/>
      <c r="F161" s="56"/>
      <c r="H161" s="56"/>
      <c r="I161" s="56"/>
      <c r="K161" s="56"/>
      <c r="M161" s="56"/>
      <c r="N161" s="56"/>
      <c r="S161" s="58"/>
      <c r="T161" s="58"/>
    </row>
    <row r="162" spans="2:20" ht="14.25" customHeight="1" x14ac:dyDescent="0.25">
      <c r="B162" s="56"/>
      <c r="C162" s="56"/>
      <c r="E162" s="56"/>
      <c r="F162" s="56"/>
      <c r="H162" s="56"/>
      <c r="I162" s="56"/>
      <c r="K162" s="56"/>
      <c r="M162" s="56"/>
      <c r="N162" s="56"/>
      <c r="S162" s="58"/>
      <c r="T162" s="58"/>
    </row>
    <row r="163" spans="2:20" ht="14.25" customHeight="1" x14ac:dyDescent="0.25">
      <c r="B163" s="56"/>
      <c r="C163" s="56"/>
      <c r="E163" s="56"/>
      <c r="F163" s="56"/>
      <c r="H163" s="56"/>
      <c r="I163" s="56"/>
      <c r="K163" s="56"/>
      <c r="M163" s="56"/>
      <c r="N163" s="56"/>
      <c r="S163" s="58"/>
      <c r="T163" s="58"/>
    </row>
    <row r="164" spans="2:20" ht="14.25" customHeight="1" x14ac:dyDescent="0.25">
      <c r="B164" s="56"/>
      <c r="C164" s="56"/>
      <c r="E164" s="56"/>
      <c r="F164" s="56"/>
      <c r="H164" s="56"/>
      <c r="I164" s="56"/>
      <c r="K164" s="56"/>
      <c r="M164" s="56"/>
      <c r="N164" s="56"/>
      <c r="S164" s="58"/>
      <c r="T164" s="58"/>
    </row>
    <row r="165" spans="2:20" ht="14.25" customHeight="1" x14ac:dyDescent="0.25">
      <c r="B165" s="56"/>
      <c r="C165" s="56"/>
      <c r="E165" s="56"/>
      <c r="F165" s="56"/>
      <c r="H165" s="56"/>
      <c r="I165" s="56"/>
      <c r="K165" s="56"/>
      <c r="M165" s="56"/>
      <c r="N165" s="56"/>
      <c r="S165" s="58"/>
      <c r="T165" s="58"/>
    </row>
    <row r="166" spans="2:20" ht="14.25" customHeight="1" x14ac:dyDescent="0.25">
      <c r="B166" s="56"/>
      <c r="C166" s="56"/>
      <c r="E166" s="56"/>
      <c r="F166" s="56"/>
      <c r="H166" s="56"/>
      <c r="I166" s="56"/>
      <c r="K166" s="56"/>
      <c r="M166" s="56"/>
      <c r="N166" s="56"/>
      <c r="S166" s="58"/>
      <c r="T166" s="58"/>
    </row>
    <row r="167" spans="2:20" ht="14.25" customHeight="1" x14ac:dyDescent="0.25">
      <c r="B167" s="56"/>
      <c r="C167" s="56"/>
      <c r="E167" s="56"/>
      <c r="F167" s="56"/>
      <c r="H167" s="56"/>
      <c r="I167" s="56"/>
      <c r="K167" s="56"/>
      <c r="M167" s="56"/>
      <c r="N167" s="56"/>
      <c r="S167" s="58"/>
      <c r="T167" s="58"/>
    </row>
    <row r="168" spans="2:20" ht="14.25" customHeight="1" x14ac:dyDescent="0.25">
      <c r="B168" s="56"/>
      <c r="C168" s="56"/>
      <c r="E168" s="56"/>
      <c r="F168" s="56"/>
      <c r="H168" s="56"/>
      <c r="I168" s="56"/>
      <c r="K168" s="56"/>
      <c r="M168" s="56"/>
      <c r="N168" s="56"/>
      <c r="S168" s="58"/>
      <c r="T168" s="58"/>
    </row>
    <row r="169" spans="2:20" ht="14.25" customHeight="1" x14ac:dyDescent="0.25">
      <c r="B169" s="56"/>
      <c r="C169" s="56"/>
      <c r="E169" s="56"/>
      <c r="F169" s="56"/>
      <c r="H169" s="56"/>
      <c r="I169" s="56"/>
      <c r="K169" s="56"/>
      <c r="M169" s="56"/>
      <c r="N169" s="56"/>
      <c r="S169" s="58"/>
      <c r="T169" s="58"/>
    </row>
    <row r="170" spans="2:20" ht="14.25" customHeight="1" x14ac:dyDescent="0.25">
      <c r="B170" s="56"/>
      <c r="C170" s="56"/>
      <c r="E170" s="56"/>
      <c r="F170" s="56"/>
      <c r="H170" s="56"/>
      <c r="I170" s="56"/>
      <c r="K170" s="56"/>
      <c r="M170" s="56"/>
      <c r="N170" s="56"/>
      <c r="S170" s="58"/>
      <c r="T170" s="58"/>
    </row>
    <row r="171" spans="2:20" ht="14.25" customHeight="1" x14ac:dyDescent="0.25">
      <c r="B171" s="56"/>
      <c r="C171" s="56"/>
      <c r="E171" s="56"/>
      <c r="F171" s="56"/>
      <c r="H171" s="56"/>
      <c r="I171" s="56"/>
      <c r="K171" s="56"/>
      <c r="M171" s="56"/>
      <c r="N171" s="56"/>
      <c r="S171" s="58"/>
      <c r="T171" s="58"/>
    </row>
    <row r="172" spans="2:20" ht="14.25" customHeight="1" x14ac:dyDescent="0.25">
      <c r="B172" s="56"/>
      <c r="C172" s="56"/>
      <c r="E172" s="56"/>
      <c r="F172" s="56"/>
      <c r="H172" s="56"/>
      <c r="I172" s="56"/>
      <c r="K172" s="56"/>
      <c r="M172" s="56"/>
      <c r="N172" s="56"/>
      <c r="S172" s="58"/>
      <c r="T172" s="58"/>
    </row>
    <row r="173" spans="2:20" ht="14.25" customHeight="1" x14ac:dyDescent="0.25">
      <c r="B173" s="56"/>
      <c r="C173" s="56"/>
      <c r="E173" s="56"/>
      <c r="F173" s="56"/>
      <c r="H173" s="56"/>
      <c r="I173" s="56"/>
      <c r="K173" s="56"/>
      <c r="M173" s="56"/>
      <c r="N173" s="56"/>
    </row>
    <row r="174" spans="2:20" ht="14.25" customHeight="1" x14ac:dyDescent="0.25">
      <c r="B174" s="56"/>
      <c r="C174" s="56"/>
      <c r="E174" s="56"/>
      <c r="F174" s="56"/>
      <c r="H174" s="56"/>
      <c r="I174" s="56"/>
      <c r="K174" s="56"/>
      <c r="M174" s="56"/>
      <c r="N174" s="56"/>
    </row>
    <row r="175" spans="2:20" ht="14.25" customHeight="1" x14ac:dyDescent="0.25">
      <c r="B175" s="56"/>
      <c r="C175" s="56"/>
      <c r="E175" s="56"/>
      <c r="F175" s="56"/>
      <c r="H175" s="56"/>
      <c r="I175" s="56"/>
      <c r="K175" s="56"/>
      <c r="M175" s="56"/>
      <c r="N175" s="56"/>
    </row>
    <row r="176" spans="2:20" ht="14.25" customHeight="1" x14ac:dyDescent="0.25">
      <c r="B176" s="56"/>
      <c r="C176" s="56"/>
      <c r="E176" s="56"/>
      <c r="F176" s="56"/>
      <c r="H176" s="56"/>
      <c r="I176" s="56"/>
      <c r="K176" s="56"/>
      <c r="M176" s="56"/>
      <c r="N176" s="56"/>
    </row>
    <row r="177" spans="2:14" ht="14.25" customHeight="1" x14ac:dyDescent="0.25">
      <c r="B177" s="56"/>
      <c r="C177" s="56"/>
      <c r="E177" s="56"/>
      <c r="F177" s="56"/>
      <c r="H177" s="56"/>
      <c r="I177" s="56"/>
      <c r="K177" s="56"/>
      <c r="M177" s="56"/>
      <c r="N177" s="56"/>
    </row>
    <row r="178" spans="2:14" ht="14.25" customHeight="1" x14ac:dyDescent="0.25">
      <c r="B178" s="56"/>
      <c r="C178" s="56"/>
      <c r="E178" s="56"/>
      <c r="F178" s="56"/>
      <c r="H178" s="56"/>
      <c r="I178" s="56"/>
      <c r="K178" s="56"/>
      <c r="M178" s="56"/>
      <c r="N178" s="56"/>
    </row>
    <row r="179" spans="2:14" ht="14.25" customHeight="1" x14ac:dyDescent="0.25">
      <c r="B179" s="56"/>
      <c r="C179" s="56"/>
      <c r="E179" s="56"/>
      <c r="F179" s="56"/>
      <c r="H179" s="56"/>
      <c r="I179" s="56"/>
      <c r="K179" s="56"/>
      <c r="M179" s="56"/>
      <c r="N179" s="56"/>
    </row>
    <row r="180" spans="2:14" ht="14.25" customHeight="1" x14ac:dyDescent="0.25">
      <c r="B180" s="56"/>
      <c r="C180" s="56"/>
      <c r="E180" s="56"/>
      <c r="F180" s="56"/>
      <c r="H180" s="56"/>
      <c r="I180" s="56"/>
      <c r="K180" s="56"/>
      <c r="M180" s="56"/>
      <c r="N180" s="56"/>
    </row>
    <row r="181" spans="2:14" ht="14.25" customHeight="1" x14ac:dyDescent="0.25">
      <c r="B181" s="56"/>
      <c r="C181" s="56"/>
      <c r="E181" s="56"/>
      <c r="F181" s="56"/>
      <c r="H181" s="56"/>
      <c r="I181" s="56"/>
      <c r="K181" s="56"/>
      <c r="M181" s="56"/>
      <c r="N181" s="56"/>
    </row>
    <row r="182" spans="2:14" ht="14.25" customHeight="1" x14ac:dyDescent="0.25">
      <c r="B182" s="56"/>
      <c r="C182" s="56"/>
      <c r="E182" s="56"/>
      <c r="F182" s="56"/>
      <c r="H182" s="56"/>
      <c r="I182" s="56"/>
      <c r="K182" s="56"/>
      <c r="M182" s="56"/>
      <c r="N182" s="56"/>
    </row>
    <row r="183" spans="2:14" ht="14.25" customHeight="1" x14ac:dyDescent="0.25">
      <c r="B183" s="56"/>
      <c r="C183" s="56"/>
      <c r="E183" s="56"/>
      <c r="F183" s="56"/>
      <c r="H183" s="56"/>
      <c r="I183" s="56"/>
      <c r="K183" s="56"/>
      <c r="M183" s="56"/>
      <c r="N183" s="56"/>
    </row>
    <row r="184" spans="2:14" ht="14.25" customHeight="1" x14ac:dyDescent="0.25">
      <c r="B184" s="56"/>
      <c r="C184" s="56"/>
      <c r="E184" s="56"/>
      <c r="F184" s="56"/>
      <c r="H184" s="56"/>
      <c r="I184" s="56"/>
      <c r="K184" s="56"/>
      <c r="M184" s="56"/>
      <c r="N184" s="56"/>
    </row>
    <row r="185" spans="2:14" ht="14.25" customHeight="1" x14ac:dyDescent="0.25">
      <c r="B185" s="56"/>
      <c r="C185" s="56"/>
      <c r="E185" s="56"/>
      <c r="F185" s="56"/>
      <c r="H185" s="56"/>
      <c r="I185" s="56"/>
      <c r="K185" s="56"/>
      <c r="M185" s="56"/>
      <c r="N185" s="56"/>
    </row>
    <row r="186" spans="2:14" ht="14.25" customHeight="1" x14ac:dyDescent="0.25">
      <c r="B186" s="56"/>
      <c r="C186" s="56"/>
      <c r="E186" s="56"/>
      <c r="F186" s="56"/>
      <c r="H186" s="56"/>
      <c r="I186" s="56"/>
      <c r="K186" s="56"/>
      <c r="M186" s="56"/>
      <c r="N186" s="56"/>
    </row>
    <row r="187" spans="2:14" ht="14.25" customHeight="1" x14ac:dyDescent="0.25">
      <c r="B187" s="56"/>
      <c r="C187" s="56"/>
      <c r="E187" s="56"/>
      <c r="F187" s="56"/>
      <c r="H187" s="56"/>
      <c r="I187" s="56"/>
      <c r="K187" s="56"/>
      <c r="M187" s="56"/>
      <c r="N187" s="56"/>
    </row>
    <row r="188" spans="2:14" ht="14.25" customHeight="1" x14ac:dyDescent="0.25">
      <c r="B188" s="56"/>
      <c r="C188" s="56"/>
      <c r="E188" s="56"/>
      <c r="F188" s="56"/>
      <c r="H188" s="56"/>
      <c r="I188" s="56"/>
      <c r="K188" s="56"/>
      <c r="M188" s="56"/>
      <c r="N188" s="56"/>
    </row>
    <row r="189" spans="2:14" ht="14.25" customHeight="1" x14ac:dyDescent="0.25">
      <c r="B189" s="56"/>
      <c r="C189" s="56"/>
      <c r="E189" s="56"/>
      <c r="F189" s="56"/>
      <c r="H189" s="56"/>
      <c r="I189" s="56"/>
      <c r="K189" s="56"/>
      <c r="M189" s="56"/>
      <c r="N189" s="56"/>
    </row>
    <row r="190" spans="2:14" ht="14.25" customHeight="1" x14ac:dyDescent="0.25">
      <c r="B190" s="56"/>
      <c r="C190" s="56"/>
      <c r="E190" s="56"/>
      <c r="F190" s="56"/>
      <c r="H190" s="56"/>
      <c r="I190" s="56"/>
      <c r="K190" s="56"/>
      <c r="M190" s="56"/>
      <c r="N190" s="56"/>
    </row>
    <row r="191" spans="2:14" ht="14.25" customHeight="1" x14ac:dyDescent="0.25">
      <c r="B191" s="56"/>
      <c r="C191" s="56"/>
      <c r="E191" s="56"/>
      <c r="F191" s="56"/>
      <c r="H191" s="56"/>
      <c r="I191" s="56"/>
      <c r="K191" s="56"/>
      <c r="M191" s="56"/>
      <c r="N191" s="56"/>
    </row>
    <row r="192" spans="2:14" ht="14.25" customHeight="1" x14ac:dyDescent="0.25">
      <c r="B192" s="56"/>
      <c r="C192" s="56"/>
      <c r="E192" s="56"/>
      <c r="F192" s="56"/>
      <c r="H192" s="56"/>
      <c r="I192" s="56"/>
      <c r="K192" s="56"/>
      <c r="M192" s="56"/>
      <c r="N192" s="56"/>
    </row>
    <row r="193" spans="2:14" ht="14.25" customHeight="1" x14ac:dyDescent="0.25">
      <c r="B193" s="56"/>
      <c r="C193" s="56"/>
      <c r="E193" s="56"/>
      <c r="F193" s="56"/>
      <c r="H193" s="56"/>
      <c r="I193" s="56"/>
      <c r="K193" s="56"/>
      <c r="M193" s="56"/>
      <c r="N193" s="56"/>
    </row>
    <row r="194" spans="2:14" ht="14.25" customHeight="1" x14ac:dyDescent="0.25">
      <c r="B194" s="56"/>
      <c r="C194" s="56"/>
      <c r="H194" s="56"/>
      <c r="I194" s="56"/>
      <c r="K194" s="56"/>
      <c r="M194" s="56"/>
      <c r="N194" s="56"/>
    </row>
    <row r="195" spans="2:14" ht="14.25" customHeight="1" x14ac:dyDescent="0.25">
      <c r="B195" s="56"/>
      <c r="C195" s="56"/>
      <c r="H195" s="56"/>
      <c r="I195" s="56"/>
      <c r="K195" s="56"/>
      <c r="M195" s="56"/>
      <c r="N195" s="56"/>
    </row>
    <row r="196" spans="2:14" ht="14.25" customHeight="1" x14ac:dyDescent="0.25">
      <c r="B196" s="56"/>
      <c r="C196" s="56"/>
      <c r="H196" s="56"/>
      <c r="I196" s="56"/>
      <c r="K196" s="56"/>
      <c r="M196" s="56"/>
      <c r="N196" s="56"/>
    </row>
    <row r="197" spans="2:14" ht="14.25" customHeight="1" x14ac:dyDescent="0.25">
      <c r="B197" s="56"/>
      <c r="C197" s="56"/>
      <c r="H197" s="56"/>
      <c r="I197" s="56"/>
      <c r="K197" s="56"/>
      <c r="M197" s="56"/>
      <c r="N197" s="56"/>
    </row>
    <row r="198" spans="2:14" ht="14.25" customHeight="1" x14ac:dyDescent="0.25">
      <c r="B198" s="56"/>
      <c r="C198" s="56"/>
      <c r="H198" s="56"/>
      <c r="I198" s="56"/>
      <c r="K198" s="56"/>
      <c r="M198" s="56"/>
      <c r="N198" s="56"/>
    </row>
    <row r="199" spans="2:14" ht="14.25" customHeight="1" x14ac:dyDescent="0.25">
      <c r="B199" s="56"/>
      <c r="C199" s="56"/>
      <c r="H199" s="56"/>
      <c r="I199" s="56"/>
      <c r="K199" s="56"/>
      <c r="M199" s="56"/>
      <c r="N199" s="56"/>
    </row>
    <row r="200" spans="2:14" ht="14.25" customHeight="1" x14ac:dyDescent="0.25">
      <c r="B200" s="56"/>
      <c r="C200" s="56"/>
      <c r="H200" s="56"/>
      <c r="I200" s="56"/>
      <c r="K200" s="56"/>
      <c r="M200" s="56"/>
      <c r="N200" s="56"/>
    </row>
    <row r="201" spans="2:14" ht="14.25" customHeight="1" x14ac:dyDescent="0.25"/>
    <row r="202" spans="2:14" ht="14.25" customHeight="1" x14ac:dyDescent="0.25"/>
    <row r="203" spans="2:14" ht="14.25" customHeight="1" x14ac:dyDescent="0.25"/>
    <row r="204" spans="2:14" ht="14.25" customHeight="1" x14ac:dyDescent="0.25"/>
    <row r="205" spans="2:14" ht="14.25" customHeight="1" x14ac:dyDescent="0.25"/>
    <row r="206" spans="2:14" ht="14.25" customHeight="1" x14ac:dyDescent="0.25"/>
    <row r="207" spans="2:14" ht="14.25" customHeight="1" x14ac:dyDescent="0.25"/>
    <row r="208" spans="2:14"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sheetData>
  <mergeCells count="10">
    <mergeCell ref="J1:J2"/>
    <mergeCell ref="M1:N1"/>
    <mergeCell ref="P1:Q1"/>
    <mergeCell ref="S1:T1"/>
    <mergeCell ref="A1:A2"/>
    <mergeCell ref="B1:C1"/>
    <mergeCell ref="D1:D2"/>
    <mergeCell ref="E1:F1"/>
    <mergeCell ref="G1:G2"/>
    <mergeCell ref="H1:I1"/>
  </mergeCells>
  <dataValidations count="1">
    <dataValidation type="list" allowBlank="1" showInputMessage="1" showErrorMessage="1" sqref="F3:F17 JB3:JB17 SX3:SX17 ACT3:ACT17 AMP3:AMP17 AWL3:AWL17 BGH3:BGH17 BQD3:BQD17 BZZ3:BZZ17 CJV3:CJV17 CTR3:CTR17 DDN3:DDN17 DNJ3:DNJ17 DXF3:DXF17 EHB3:EHB17 EQX3:EQX17 FAT3:FAT17 FKP3:FKP17 FUL3:FUL17 GEH3:GEH17 GOD3:GOD17 GXZ3:GXZ17 HHV3:HHV17 HRR3:HRR17 IBN3:IBN17 ILJ3:ILJ17 IVF3:IVF17 JFB3:JFB17 JOX3:JOX17 JYT3:JYT17 KIP3:KIP17 KSL3:KSL17 LCH3:LCH17 LMD3:LMD17 LVZ3:LVZ17 MFV3:MFV17 MPR3:MPR17 MZN3:MZN17 NJJ3:NJJ17 NTF3:NTF17 ODB3:ODB17 OMX3:OMX17 OWT3:OWT17 PGP3:PGP17 PQL3:PQL17 QAH3:QAH17 QKD3:QKD17 QTZ3:QTZ17 RDV3:RDV17 RNR3:RNR17 RXN3:RXN17 SHJ3:SHJ17 SRF3:SRF17 TBB3:TBB17 TKX3:TKX17 TUT3:TUT17 UEP3:UEP17 UOL3:UOL17 UYH3:UYH17 VID3:VID17 VRZ3:VRZ17 WBV3:WBV17 WLR3:WLR17 WVN3:WVN17 F65539:F65553 JB65539:JB65553 SX65539:SX65553 ACT65539:ACT65553 AMP65539:AMP65553 AWL65539:AWL65553 BGH65539:BGH65553 BQD65539:BQD65553 BZZ65539:BZZ65553 CJV65539:CJV65553 CTR65539:CTR65553 DDN65539:DDN65553 DNJ65539:DNJ65553 DXF65539:DXF65553 EHB65539:EHB65553 EQX65539:EQX65553 FAT65539:FAT65553 FKP65539:FKP65553 FUL65539:FUL65553 GEH65539:GEH65553 GOD65539:GOD65553 GXZ65539:GXZ65553 HHV65539:HHV65553 HRR65539:HRR65553 IBN65539:IBN65553 ILJ65539:ILJ65553 IVF65539:IVF65553 JFB65539:JFB65553 JOX65539:JOX65553 JYT65539:JYT65553 KIP65539:KIP65553 KSL65539:KSL65553 LCH65539:LCH65553 LMD65539:LMD65553 LVZ65539:LVZ65553 MFV65539:MFV65553 MPR65539:MPR65553 MZN65539:MZN65553 NJJ65539:NJJ65553 NTF65539:NTF65553 ODB65539:ODB65553 OMX65539:OMX65553 OWT65539:OWT65553 PGP65539:PGP65553 PQL65539:PQL65553 QAH65539:QAH65553 QKD65539:QKD65553 QTZ65539:QTZ65553 RDV65539:RDV65553 RNR65539:RNR65553 RXN65539:RXN65553 SHJ65539:SHJ65553 SRF65539:SRF65553 TBB65539:TBB65553 TKX65539:TKX65553 TUT65539:TUT65553 UEP65539:UEP65553 UOL65539:UOL65553 UYH65539:UYH65553 VID65539:VID65553 VRZ65539:VRZ65553 WBV65539:WBV65553 WLR65539:WLR65553 WVN65539:WVN65553 F131075:F131089 JB131075:JB131089 SX131075:SX131089 ACT131075:ACT131089 AMP131075:AMP131089 AWL131075:AWL131089 BGH131075:BGH131089 BQD131075:BQD131089 BZZ131075:BZZ131089 CJV131075:CJV131089 CTR131075:CTR131089 DDN131075:DDN131089 DNJ131075:DNJ131089 DXF131075:DXF131089 EHB131075:EHB131089 EQX131075:EQX131089 FAT131075:FAT131089 FKP131075:FKP131089 FUL131075:FUL131089 GEH131075:GEH131089 GOD131075:GOD131089 GXZ131075:GXZ131089 HHV131075:HHV131089 HRR131075:HRR131089 IBN131075:IBN131089 ILJ131075:ILJ131089 IVF131075:IVF131089 JFB131075:JFB131089 JOX131075:JOX131089 JYT131075:JYT131089 KIP131075:KIP131089 KSL131075:KSL131089 LCH131075:LCH131089 LMD131075:LMD131089 LVZ131075:LVZ131089 MFV131075:MFV131089 MPR131075:MPR131089 MZN131075:MZN131089 NJJ131075:NJJ131089 NTF131075:NTF131089 ODB131075:ODB131089 OMX131075:OMX131089 OWT131075:OWT131089 PGP131075:PGP131089 PQL131075:PQL131089 QAH131075:QAH131089 QKD131075:QKD131089 QTZ131075:QTZ131089 RDV131075:RDV131089 RNR131075:RNR131089 RXN131075:RXN131089 SHJ131075:SHJ131089 SRF131075:SRF131089 TBB131075:TBB131089 TKX131075:TKX131089 TUT131075:TUT131089 UEP131075:UEP131089 UOL131075:UOL131089 UYH131075:UYH131089 VID131075:VID131089 VRZ131075:VRZ131089 WBV131075:WBV131089 WLR131075:WLR131089 WVN131075:WVN131089 F196611:F196625 JB196611:JB196625 SX196611:SX196625 ACT196611:ACT196625 AMP196611:AMP196625 AWL196611:AWL196625 BGH196611:BGH196625 BQD196611:BQD196625 BZZ196611:BZZ196625 CJV196611:CJV196625 CTR196611:CTR196625 DDN196611:DDN196625 DNJ196611:DNJ196625 DXF196611:DXF196625 EHB196611:EHB196625 EQX196611:EQX196625 FAT196611:FAT196625 FKP196611:FKP196625 FUL196611:FUL196625 GEH196611:GEH196625 GOD196611:GOD196625 GXZ196611:GXZ196625 HHV196611:HHV196625 HRR196611:HRR196625 IBN196611:IBN196625 ILJ196611:ILJ196625 IVF196611:IVF196625 JFB196611:JFB196625 JOX196611:JOX196625 JYT196611:JYT196625 KIP196611:KIP196625 KSL196611:KSL196625 LCH196611:LCH196625 LMD196611:LMD196625 LVZ196611:LVZ196625 MFV196611:MFV196625 MPR196611:MPR196625 MZN196611:MZN196625 NJJ196611:NJJ196625 NTF196611:NTF196625 ODB196611:ODB196625 OMX196611:OMX196625 OWT196611:OWT196625 PGP196611:PGP196625 PQL196611:PQL196625 QAH196611:QAH196625 QKD196611:QKD196625 QTZ196611:QTZ196625 RDV196611:RDV196625 RNR196611:RNR196625 RXN196611:RXN196625 SHJ196611:SHJ196625 SRF196611:SRF196625 TBB196611:TBB196625 TKX196611:TKX196625 TUT196611:TUT196625 UEP196611:UEP196625 UOL196611:UOL196625 UYH196611:UYH196625 VID196611:VID196625 VRZ196611:VRZ196625 WBV196611:WBV196625 WLR196611:WLR196625 WVN196611:WVN196625 F262147:F262161 JB262147:JB262161 SX262147:SX262161 ACT262147:ACT262161 AMP262147:AMP262161 AWL262147:AWL262161 BGH262147:BGH262161 BQD262147:BQD262161 BZZ262147:BZZ262161 CJV262147:CJV262161 CTR262147:CTR262161 DDN262147:DDN262161 DNJ262147:DNJ262161 DXF262147:DXF262161 EHB262147:EHB262161 EQX262147:EQX262161 FAT262147:FAT262161 FKP262147:FKP262161 FUL262147:FUL262161 GEH262147:GEH262161 GOD262147:GOD262161 GXZ262147:GXZ262161 HHV262147:HHV262161 HRR262147:HRR262161 IBN262147:IBN262161 ILJ262147:ILJ262161 IVF262147:IVF262161 JFB262147:JFB262161 JOX262147:JOX262161 JYT262147:JYT262161 KIP262147:KIP262161 KSL262147:KSL262161 LCH262147:LCH262161 LMD262147:LMD262161 LVZ262147:LVZ262161 MFV262147:MFV262161 MPR262147:MPR262161 MZN262147:MZN262161 NJJ262147:NJJ262161 NTF262147:NTF262161 ODB262147:ODB262161 OMX262147:OMX262161 OWT262147:OWT262161 PGP262147:PGP262161 PQL262147:PQL262161 QAH262147:QAH262161 QKD262147:QKD262161 QTZ262147:QTZ262161 RDV262147:RDV262161 RNR262147:RNR262161 RXN262147:RXN262161 SHJ262147:SHJ262161 SRF262147:SRF262161 TBB262147:TBB262161 TKX262147:TKX262161 TUT262147:TUT262161 UEP262147:UEP262161 UOL262147:UOL262161 UYH262147:UYH262161 VID262147:VID262161 VRZ262147:VRZ262161 WBV262147:WBV262161 WLR262147:WLR262161 WVN262147:WVN262161 F327683:F327697 JB327683:JB327697 SX327683:SX327697 ACT327683:ACT327697 AMP327683:AMP327697 AWL327683:AWL327697 BGH327683:BGH327697 BQD327683:BQD327697 BZZ327683:BZZ327697 CJV327683:CJV327697 CTR327683:CTR327697 DDN327683:DDN327697 DNJ327683:DNJ327697 DXF327683:DXF327697 EHB327683:EHB327697 EQX327683:EQX327697 FAT327683:FAT327697 FKP327683:FKP327697 FUL327683:FUL327697 GEH327683:GEH327697 GOD327683:GOD327697 GXZ327683:GXZ327697 HHV327683:HHV327697 HRR327683:HRR327697 IBN327683:IBN327697 ILJ327683:ILJ327697 IVF327683:IVF327697 JFB327683:JFB327697 JOX327683:JOX327697 JYT327683:JYT327697 KIP327683:KIP327697 KSL327683:KSL327697 LCH327683:LCH327697 LMD327683:LMD327697 LVZ327683:LVZ327697 MFV327683:MFV327697 MPR327683:MPR327697 MZN327683:MZN327697 NJJ327683:NJJ327697 NTF327683:NTF327697 ODB327683:ODB327697 OMX327683:OMX327697 OWT327683:OWT327697 PGP327683:PGP327697 PQL327683:PQL327697 QAH327683:QAH327697 QKD327683:QKD327697 QTZ327683:QTZ327697 RDV327683:RDV327697 RNR327683:RNR327697 RXN327683:RXN327697 SHJ327683:SHJ327697 SRF327683:SRF327697 TBB327683:TBB327697 TKX327683:TKX327697 TUT327683:TUT327697 UEP327683:UEP327697 UOL327683:UOL327697 UYH327683:UYH327697 VID327683:VID327697 VRZ327683:VRZ327697 WBV327683:WBV327697 WLR327683:WLR327697 WVN327683:WVN327697 F393219:F393233 JB393219:JB393233 SX393219:SX393233 ACT393219:ACT393233 AMP393219:AMP393233 AWL393219:AWL393233 BGH393219:BGH393233 BQD393219:BQD393233 BZZ393219:BZZ393233 CJV393219:CJV393233 CTR393219:CTR393233 DDN393219:DDN393233 DNJ393219:DNJ393233 DXF393219:DXF393233 EHB393219:EHB393233 EQX393219:EQX393233 FAT393219:FAT393233 FKP393219:FKP393233 FUL393219:FUL393233 GEH393219:GEH393233 GOD393219:GOD393233 GXZ393219:GXZ393233 HHV393219:HHV393233 HRR393219:HRR393233 IBN393219:IBN393233 ILJ393219:ILJ393233 IVF393219:IVF393233 JFB393219:JFB393233 JOX393219:JOX393233 JYT393219:JYT393233 KIP393219:KIP393233 KSL393219:KSL393233 LCH393219:LCH393233 LMD393219:LMD393233 LVZ393219:LVZ393233 MFV393219:MFV393233 MPR393219:MPR393233 MZN393219:MZN393233 NJJ393219:NJJ393233 NTF393219:NTF393233 ODB393219:ODB393233 OMX393219:OMX393233 OWT393219:OWT393233 PGP393219:PGP393233 PQL393219:PQL393233 QAH393219:QAH393233 QKD393219:QKD393233 QTZ393219:QTZ393233 RDV393219:RDV393233 RNR393219:RNR393233 RXN393219:RXN393233 SHJ393219:SHJ393233 SRF393219:SRF393233 TBB393219:TBB393233 TKX393219:TKX393233 TUT393219:TUT393233 UEP393219:UEP393233 UOL393219:UOL393233 UYH393219:UYH393233 VID393219:VID393233 VRZ393219:VRZ393233 WBV393219:WBV393233 WLR393219:WLR393233 WVN393219:WVN393233 F458755:F458769 JB458755:JB458769 SX458755:SX458769 ACT458755:ACT458769 AMP458755:AMP458769 AWL458755:AWL458769 BGH458755:BGH458769 BQD458755:BQD458769 BZZ458755:BZZ458769 CJV458755:CJV458769 CTR458755:CTR458769 DDN458755:DDN458769 DNJ458755:DNJ458769 DXF458755:DXF458769 EHB458755:EHB458769 EQX458755:EQX458769 FAT458755:FAT458769 FKP458755:FKP458769 FUL458755:FUL458769 GEH458755:GEH458769 GOD458755:GOD458769 GXZ458755:GXZ458769 HHV458755:HHV458769 HRR458755:HRR458769 IBN458755:IBN458769 ILJ458755:ILJ458769 IVF458755:IVF458769 JFB458755:JFB458769 JOX458755:JOX458769 JYT458755:JYT458769 KIP458755:KIP458769 KSL458755:KSL458769 LCH458755:LCH458769 LMD458755:LMD458769 LVZ458755:LVZ458769 MFV458755:MFV458769 MPR458755:MPR458769 MZN458755:MZN458769 NJJ458755:NJJ458769 NTF458755:NTF458769 ODB458755:ODB458769 OMX458755:OMX458769 OWT458755:OWT458769 PGP458755:PGP458769 PQL458755:PQL458769 QAH458755:QAH458769 QKD458755:QKD458769 QTZ458755:QTZ458769 RDV458755:RDV458769 RNR458755:RNR458769 RXN458755:RXN458769 SHJ458755:SHJ458769 SRF458755:SRF458769 TBB458755:TBB458769 TKX458755:TKX458769 TUT458755:TUT458769 UEP458755:UEP458769 UOL458755:UOL458769 UYH458755:UYH458769 VID458755:VID458769 VRZ458755:VRZ458769 WBV458755:WBV458769 WLR458755:WLR458769 WVN458755:WVN458769 F524291:F524305 JB524291:JB524305 SX524291:SX524305 ACT524291:ACT524305 AMP524291:AMP524305 AWL524291:AWL524305 BGH524291:BGH524305 BQD524291:BQD524305 BZZ524291:BZZ524305 CJV524291:CJV524305 CTR524291:CTR524305 DDN524291:DDN524305 DNJ524291:DNJ524305 DXF524291:DXF524305 EHB524291:EHB524305 EQX524291:EQX524305 FAT524291:FAT524305 FKP524291:FKP524305 FUL524291:FUL524305 GEH524291:GEH524305 GOD524291:GOD524305 GXZ524291:GXZ524305 HHV524291:HHV524305 HRR524291:HRR524305 IBN524291:IBN524305 ILJ524291:ILJ524305 IVF524291:IVF524305 JFB524291:JFB524305 JOX524291:JOX524305 JYT524291:JYT524305 KIP524291:KIP524305 KSL524291:KSL524305 LCH524291:LCH524305 LMD524291:LMD524305 LVZ524291:LVZ524305 MFV524291:MFV524305 MPR524291:MPR524305 MZN524291:MZN524305 NJJ524291:NJJ524305 NTF524291:NTF524305 ODB524291:ODB524305 OMX524291:OMX524305 OWT524291:OWT524305 PGP524291:PGP524305 PQL524291:PQL524305 QAH524291:QAH524305 QKD524291:QKD524305 QTZ524291:QTZ524305 RDV524291:RDV524305 RNR524291:RNR524305 RXN524291:RXN524305 SHJ524291:SHJ524305 SRF524291:SRF524305 TBB524291:TBB524305 TKX524291:TKX524305 TUT524291:TUT524305 UEP524291:UEP524305 UOL524291:UOL524305 UYH524291:UYH524305 VID524291:VID524305 VRZ524291:VRZ524305 WBV524291:WBV524305 WLR524291:WLR524305 WVN524291:WVN524305 F589827:F589841 JB589827:JB589841 SX589827:SX589841 ACT589827:ACT589841 AMP589827:AMP589841 AWL589827:AWL589841 BGH589827:BGH589841 BQD589827:BQD589841 BZZ589827:BZZ589841 CJV589827:CJV589841 CTR589827:CTR589841 DDN589827:DDN589841 DNJ589827:DNJ589841 DXF589827:DXF589841 EHB589827:EHB589841 EQX589827:EQX589841 FAT589827:FAT589841 FKP589827:FKP589841 FUL589827:FUL589841 GEH589827:GEH589841 GOD589827:GOD589841 GXZ589827:GXZ589841 HHV589827:HHV589841 HRR589827:HRR589841 IBN589827:IBN589841 ILJ589827:ILJ589841 IVF589827:IVF589841 JFB589827:JFB589841 JOX589827:JOX589841 JYT589827:JYT589841 KIP589827:KIP589841 KSL589827:KSL589841 LCH589827:LCH589841 LMD589827:LMD589841 LVZ589827:LVZ589841 MFV589827:MFV589841 MPR589827:MPR589841 MZN589827:MZN589841 NJJ589827:NJJ589841 NTF589827:NTF589841 ODB589827:ODB589841 OMX589827:OMX589841 OWT589827:OWT589841 PGP589827:PGP589841 PQL589827:PQL589841 QAH589827:QAH589841 QKD589827:QKD589841 QTZ589827:QTZ589841 RDV589827:RDV589841 RNR589827:RNR589841 RXN589827:RXN589841 SHJ589827:SHJ589841 SRF589827:SRF589841 TBB589827:TBB589841 TKX589827:TKX589841 TUT589827:TUT589841 UEP589827:UEP589841 UOL589827:UOL589841 UYH589827:UYH589841 VID589827:VID589841 VRZ589827:VRZ589841 WBV589827:WBV589841 WLR589827:WLR589841 WVN589827:WVN589841 F655363:F655377 JB655363:JB655377 SX655363:SX655377 ACT655363:ACT655377 AMP655363:AMP655377 AWL655363:AWL655377 BGH655363:BGH655377 BQD655363:BQD655377 BZZ655363:BZZ655377 CJV655363:CJV655377 CTR655363:CTR655377 DDN655363:DDN655377 DNJ655363:DNJ655377 DXF655363:DXF655377 EHB655363:EHB655377 EQX655363:EQX655377 FAT655363:FAT655377 FKP655363:FKP655377 FUL655363:FUL655377 GEH655363:GEH655377 GOD655363:GOD655377 GXZ655363:GXZ655377 HHV655363:HHV655377 HRR655363:HRR655377 IBN655363:IBN655377 ILJ655363:ILJ655377 IVF655363:IVF655377 JFB655363:JFB655377 JOX655363:JOX655377 JYT655363:JYT655377 KIP655363:KIP655377 KSL655363:KSL655377 LCH655363:LCH655377 LMD655363:LMD655377 LVZ655363:LVZ655377 MFV655363:MFV655377 MPR655363:MPR655377 MZN655363:MZN655377 NJJ655363:NJJ655377 NTF655363:NTF655377 ODB655363:ODB655377 OMX655363:OMX655377 OWT655363:OWT655377 PGP655363:PGP655377 PQL655363:PQL655377 QAH655363:QAH655377 QKD655363:QKD655377 QTZ655363:QTZ655377 RDV655363:RDV655377 RNR655363:RNR655377 RXN655363:RXN655377 SHJ655363:SHJ655377 SRF655363:SRF655377 TBB655363:TBB655377 TKX655363:TKX655377 TUT655363:TUT655377 UEP655363:UEP655377 UOL655363:UOL655377 UYH655363:UYH655377 VID655363:VID655377 VRZ655363:VRZ655377 WBV655363:WBV655377 WLR655363:WLR655377 WVN655363:WVN655377 F720899:F720913 JB720899:JB720913 SX720899:SX720913 ACT720899:ACT720913 AMP720899:AMP720913 AWL720899:AWL720913 BGH720899:BGH720913 BQD720899:BQD720913 BZZ720899:BZZ720913 CJV720899:CJV720913 CTR720899:CTR720913 DDN720899:DDN720913 DNJ720899:DNJ720913 DXF720899:DXF720913 EHB720899:EHB720913 EQX720899:EQX720913 FAT720899:FAT720913 FKP720899:FKP720913 FUL720899:FUL720913 GEH720899:GEH720913 GOD720899:GOD720913 GXZ720899:GXZ720913 HHV720899:HHV720913 HRR720899:HRR720913 IBN720899:IBN720913 ILJ720899:ILJ720913 IVF720899:IVF720913 JFB720899:JFB720913 JOX720899:JOX720913 JYT720899:JYT720913 KIP720899:KIP720913 KSL720899:KSL720913 LCH720899:LCH720913 LMD720899:LMD720913 LVZ720899:LVZ720913 MFV720899:MFV720913 MPR720899:MPR720913 MZN720899:MZN720913 NJJ720899:NJJ720913 NTF720899:NTF720913 ODB720899:ODB720913 OMX720899:OMX720913 OWT720899:OWT720913 PGP720899:PGP720913 PQL720899:PQL720913 QAH720899:QAH720913 QKD720899:QKD720913 QTZ720899:QTZ720913 RDV720899:RDV720913 RNR720899:RNR720913 RXN720899:RXN720913 SHJ720899:SHJ720913 SRF720899:SRF720913 TBB720899:TBB720913 TKX720899:TKX720913 TUT720899:TUT720913 UEP720899:UEP720913 UOL720899:UOL720913 UYH720899:UYH720913 VID720899:VID720913 VRZ720899:VRZ720913 WBV720899:WBV720913 WLR720899:WLR720913 WVN720899:WVN720913 F786435:F786449 JB786435:JB786449 SX786435:SX786449 ACT786435:ACT786449 AMP786435:AMP786449 AWL786435:AWL786449 BGH786435:BGH786449 BQD786435:BQD786449 BZZ786435:BZZ786449 CJV786435:CJV786449 CTR786435:CTR786449 DDN786435:DDN786449 DNJ786435:DNJ786449 DXF786435:DXF786449 EHB786435:EHB786449 EQX786435:EQX786449 FAT786435:FAT786449 FKP786435:FKP786449 FUL786435:FUL786449 GEH786435:GEH786449 GOD786435:GOD786449 GXZ786435:GXZ786449 HHV786435:HHV786449 HRR786435:HRR786449 IBN786435:IBN786449 ILJ786435:ILJ786449 IVF786435:IVF786449 JFB786435:JFB786449 JOX786435:JOX786449 JYT786435:JYT786449 KIP786435:KIP786449 KSL786435:KSL786449 LCH786435:LCH786449 LMD786435:LMD786449 LVZ786435:LVZ786449 MFV786435:MFV786449 MPR786435:MPR786449 MZN786435:MZN786449 NJJ786435:NJJ786449 NTF786435:NTF786449 ODB786435:ODB786449 OMX786435:OMX786449 OWT786435:OWT786449 PGP786435:PGP786449 PQL786435:PQL786449 QAH786435:QAH786449 QKD786435:QKD786449 QTZ786435:QTZ786449 RDV786435:RDV786449 RNR786435:RNR786449 RXN786435:RXN786449 SHJ786435:SHJ786449 SRF786435:SRF786449 TBB786435:TBB786449 TKX786435:TKX786449 TUT786435:TUT786449 UEP786435:UEP786449 UOL786435:UOL786449 UYH786435:UYH786449 VID786435:VID786449 VRZ786435:VRZ786449 WBV786435:WBV786449 WLR786435:WLR786449 WVN786435:WVN786449 F851971:F851985 JB851971:JB851985 SX851971:SX851985 ACT851971:ACT851985 AMP851971:AMP851985 AWL851971:AWL851985 BGH851971:BGH851985 BQD851971:BQD851985 BZZ851971:BZZ851985 CJV851971:CJV851985 CTR851971:CTR851985 DDN851971:DDN851985 DNJ851971:DNJ851985 DXF851971:DXF851985 EHB851971:EHB851985 EQX851971:EQX851985 FAT851971:FAT851985 FKP851971:FKP851985 FUL851971:FUL851985 GEH851971:GEH851985 GOD851971:GOD851985 GXZ851971:GXZ851985 HHV851971:HHV851985 HRR851971:HRR851985 IBN851971:IBN851985 ILJ851971:ILJ851985 IVF851971:IVF851985 JFB851971:JFB851985 JOX851971:JOX851985 JYT851971:JYT851985 KIP851971:KIP851985 KSL851971:KSL851985 LCH851971:LCH851985 LMD851971:LMD851985 LVZ851971:LVZ851985 MFV851971:MFV851985 MPR851971:MPR851985 MZN851971:MZN851985 NJJ851971:NJJ851985 NTF851971:NTF851985 ODB851971:ODB851985 OMX851971:OMX851985 OWT851971:OWT851985 PGP851971:PGP851985 PQL851971:PQL851985 QAH851971:QAH851985 QKD851971:QKD851985 QTZ851971:QTZ851985 RDV851971:RDV851985 RNR851971:RNR851985 RXN851971:RXN851985 SHJ851971:SHJ851985 SRF851971:SRF851985 TBB851971:TBB851985 TKX851971:TKX851985 TUT851971:TUT851985 UEP851971:UEP851985 UOL851971:UOL851985 UYH851971:UYH851985 VID851971:VID851985 VRZ851971:VRZ851985 WBV851971:WBV851985 WLR851971:WLR851985 WVN851971:WVN851985 F917507:F917521 JB917507:JB917521 SX917507:SX917521 ACT917507:ACT917521 AMP917507:AMP917521 AWL917507:AWL917521 BGH917507:BGH917521 BQD917507:BQD917521 BZZ917507:BZZ917521 CJV917507:CJV917521 CTR917507:CTR917521 DDN917507:DDN917521 DNJ917507:DNJ917521 DXF917507:DXF917521 EHB917507:EHB917521 EQX917507:EQX917521 FAT917507:FAT917521 FKP917507:FKP917521 FUL917507:FUL917521 GEH917507:GEH917521 GOD917507:GOD917521 GXZ917507:GXZ917521 HHV917507:HHV917521 HRR917507:HRR917521 IBN917507:IBN917521 ILJ917507:ILJ917521 IVF917507:IVF917521 JFB917507:JFB917521 JOX917507:JOX917521 JYT917507:JYT917521 KIP917507:KIP917521 KSL917507:KSL917521 LCH917507:LCH917521 LMD917507:LMD917521 LVZ917507:LVZ917521 MFV917507:MFV917521 MPR917507:MPR917521 MZN917507:MZN917521 NJJ917507:NJJ917521 NTF917507:NTF917521 ODB917507:ODB917521 OMX917507:OMX917521 OWT917507:OWT917521 PGP917507:PGP917521 PQL917507:PQL917521 QAH917507:QAH917521 QKD917507:QKD917521 QTZ917507:QTZ917521 RDV917507:RDV917521 RNR917507:RNR917521 RXN917507:RXN917521 SHJ917507:SHJ917521 SRF917507:SRF917521 TBB917507:TBB917521 TKX917507:TKX917521 TUT917507:TUT917521 UEP917507:UEP917521 UOL917507:UOL917521 UYH917507:UYH917521 VID917507:VID917521 VRZ917507:VRZ917521 WBV917507:WBV917521 WLR917507:WLR917521 WVN917507:WVN917521 F983043:F983057 JB983043:JB983057 SX983043:SX983057 ACT983043:ACT983057 AMP983043:AMP983057 AWL983043:AWL983057 BGH983043:BGH983057 BQD983043:BQD983057 BZZ983043:BZZ983057 CJV983043:CJV983057 CTR983043:CTR983057 DDN983043:DDN983057 DNJ983043:DNJ983057 DXF983043:DXF983057 EHB983043:EHB983057 EQX983043:EQX983057 FAT983043:FAT983057 FKP983043:FKP983057 FUL983043:FUL983057 GEH983043:GEH983057 GOD983043:GOD983057 GXZ983043:GXZ983057 HHV983043:HHV983057 HRR983043:HRR983057 IBN983043:IBN983057 ILJ983043:ILJ983057 IVF983043:IVF983057 JFB983043:JFB983057 JOX983043:JOX983057 JYT983043:JYT983057 KIP983043:KIP983057 KSL983043:KSL983057 LCH983043:LCH983057 LMD983043:LMD983057 LVZ983043:LVZ983057 MFV983043:MFV983057 MPR983043:MPR983057 MZN983043:MZN983057 NJJ983043:NJJ983057 NTF983043:NTF983057 ODB983043:ODB983057 OMX983043:OMX983057 OWT983043:OWT983057 PGP983043:PGP983057 PQL983043:PQL983057 QAH983043:QAH983057 QKD983043:QKD983057 QTZ983043:QTZ983057 RDV983043:RDV983057 RNR983043:RNR983057 RXN983043:RXN983057 SHJ983043:SHJ983057 SRF983043:SRF983057 TBB983043:TBB983057 TKX983043:TKX983057 TUT983043:TUT983057 UEP983043:UEP983057 UOL983043:UOL983057 UYH983043:UYH983057 VID983043:VID983057 VRZ983043:VRZ983057 WBV983043:WBV983057 WLR983043:WLR983057 WVN983043:WVN983057" xr:uid="{5F457425-5DCF-4435-8B89-C95FCFF04616}">
      <formula1>$F$3:$F$31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2B492-DE80-475B-836E-F9760314F5E8}">
  <sheetPr>
    <tabColor theme="8"/>
  </sheetPr>
  <dimension ref="A1:O2"/>
  <sheetViews>
    <sheetView workbookViewId="0">
      <selection activeCell="I20" sqref="I20"/>
    </sheetView>
  </sheetViews>
  <sheetFormatPr defaultRowHeight="15" x14ac:dyDescent="0.25"/>
  <cols>
    <col min="1" max="1" width="15.5703125" customWidth="1"/>
    <col min="2" max="2" width="15.28515625" customWidth="1"/>
    <col min="3" max="3" width="16" customWidth="1"/>
    <col min="4" max="4" width="14.28515625" customWidth="1"/>
    <col min="5" max="5" width="9.42578125" customWidth="1"/>
    <col min="6" max="6" width="27.28515625" customWidth="1"/>
    <col min="7" max="7" width="28.5703125" style="4" customWidth="1"/>
    <col min="8" max="14" width="9.42578125" customWidth="1"/>
  </cols>
  <sheetData>
    <row r="1" spans="1:15" s="2" customFormat="1" ht="152.25" x14ac:dyDescent="0.25">
      <c r="A1" s="3" t="s">
        <v>54</v>
      </c>
      <c r="B1" s="2" t="s">
        <v>55</v>
      </c>
      <c r="C1" s="1" t="s">
        <v>145</v>
      </c>
      <c r="D1" s="1" t="s">
        <v>146</v>
      </c>
      <c r="E1" s="1" t="s">
        <v>9</v>
      </c>
      <c r="F1" s="2" t="s">
        <v>159</v>
      </c>
      <c r="G1" s="9" t="s">
        <v>61</v>
      </c>
      <c r="H1" s="10" t="s">
        <v>10</v>
      </c>
      <c r="I1" s="2" t="s">
        <v>141</v>
      </c>
      <c r="J1" s="2" t="s">
        <v>142</v>
      </c>
      <c r="K1" s="2" t="s">
        <v>143</v>
      </c>
      <c r="L1" s="2" t="s">
        <v>144</v>
      </c>
      <c r="M1" s="2" t="s">
        <v>62</v>
      </c>
      <c r="N1" s="2" t="s">
        <v>63</v>
      </c>
      <c r="O1" s="2" t="s">
        <v>158</v>
      </c>
    </row>
    <row r="2" spans="1:15" ht="15.6" customHeight="1" x14ac:dyDescent="0.25">
      <c r="A2" t="s">
        <v>148</v>
      </c>
      <c r="B2" s="78" t="s">
        <v>149</v>
      </c>
      <c r="C2">
        <v>51.546500000000002</v>
      </c>
      <c r="D2">
        <v>2.9249000000000001</v>
      </c>
      <c r="F2" t="s">
        <v>150</v>
      </c>
      <c r="G2" s="4" t="s">
        <v>151</v>
      </c>
      <c r="H2">
        <v>100</v>
      </c>
      <c r="M2" t="s">
        <v>152</v>
      </c>
    </row>
  </sheetData>
  <phoneticPr fontId="1"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568BA-C31B-4A82-9485-4CE49EBDDCEA}">
  <sheetPr>
    <tabColor theme="7"/>
  </sheetPr>
  <dimension ref="A1:Y10"/>
  <sheetViews>
    <sheetView workbookViewId="0">
      <selection activeCell="F4" sqref="F4"/>
    </sheetView>
  </sheetViews>
  <sheetFormatPr defaultRowHeight="15" x14ac:dyDescent="0.25"/>
  <cols>
    <col min="1" max="1" width="11.28515625" customWidth="1"/>
    <col min="3" max="3" width="37.42578125" customWidth="1"/>
    <col min="4" max="4" width="19.28515625" style="6" customWidth="1"/>
    <col min="5" max="5" width="11.85546875" style="70" customWidth="1"/>
    <col min="6" max="6" width="14.140625" style="70" customWidth="1"/>
    <col min="7" max="7" width="15.7109375" customWidth="1"/>
    <col min="8" max="8" width="17.28515625" customWidth="1"/>
  </cols>
  <sheetData>
    <row r="1" spans="1:25" ht="157.15" customHeight="1" x14ac:dyDescent="0.25">
      <c r="A1" s="3" t="s">
        <v>53</v>
      </c>
      <c r="B1" s="3" t="s">
        <v>54</v>
      </c>
      <c r="C1" s="68" t="s">
        <v>116</v>
      </c>
      <c r="D1" s="68" t="s">
        <v>138</v>
      </c>
      <c r="E1" s="80" t="s">
        <v>117</v>
      </c>
      <c r="F1" s="81" t="s">
        <v>750</v>
      </c>
      <c r="G1" s="71" t="s">
        <v>752</v>
      </c>
      <c r="H1" s="2" t="s">
        <v>118</v>
      </c>
      <c r="I1" s="2" t="s">
        <v>119</v>
      </c>
      <c r="J1" s="2" t="s">
        <v>120</v>
      </c>
      <c r="K1" s="2" t="s">
        <v>121</v>
      </c>
      <c r="L1" s="2" t="s">
        <v>122</v>
      </c>
      <c r="M1" s="2" t="s">
        <v>123</v>
      </c>
      <c r="N1" s="2" t="s">
        <v>124</v>
      </c>
      <c r="O1" s="2" t="s">
        <v>125</v>
      </c>
      <c r="P1" s="2" t="s">
        <v>126</v>
      </c>
      <c r="Q1" s="2" t="s">
        <v>127</v>
      </c>
      <c r="R1" s="2" t="s">
        <v>128</v>
      </c>
      <c r="S1" s="2" t="s">
        <v>129</v>
      </c>
      <c r="T1" s="2" t="s">
        <v>130</v>
      </c>
      <c r="U1" s="2" t="s">
        <v>131</v>
      </c>
      <c r="V1" s="2" t="s">
        <v>132</v>
      </c>
      <c r="W1" s="2" t="s">
        <v>133</v>
      </c>
      <c r="X1" s="2" t="s">
        <v>134</v>
      </c>
      <c r="Y1" s="2"/>
    </row>
    <row r="2" spans="1:25" x14ac:dyDescent="0.25">
      <c r="A2" t="str">
        <f>campaign!A2</f>
        <v>ST22-220</v>
      </c>
      <c r="B2" t="str">
        <f>station!A2</f>
        <v>D5</v>
      </c>
      <c r="C2" t="str">
        <f t="shared" ref="C2:C9" si="0">A2&amp;"-"&amp;TEXT(D2,"dd/mm/yyyy HH:MM")&amp;"-"&amp;F2</f>
        <v>ST22-220-27/04/2022 00:00-Mussel</v>
      </c>
      <c r="D2" s="6">
        <v>44678</v>
      </c>
      <c r="E2" s="70" t="s">
        <v>782</v>
      </c>
      <c r="F2" s="70" t="s">
        <v>115</v>
      </c>
      <c r="I2" s="79">
        <v>51.547468850000001</v>
      </c>
      <c r="J2">
        <v>2.9275000000000002</v>
      </c>
      <c r="K2">
        <v>-22.95</v>
      </c>
      <c r="L2">
        <v>201.59</v>
      </c>
      <c r="N2">
        <v>0.05</v>
      </c>
      <c r="S2">
        <v>6.66</v>
      </c>
      <c r="T2">
        <v>190.97</v>
      </c>
      <c r="U2">
        <v>16.190000000000001</v>
      </c>
      <c r="W2">
        <v>1015.24</v>
      </c>
    </row>
    <row r="3" spans="1:25" x14ac:dyDescent="0.25">
      <c r="A3" t="s">
        <v>784</v>
      </c>
      <c r="B3" t="s">
        <v>148</v>
      </c>
      <c r="C3" t="str">
        <f t="shared" si="0"/>
        <v>ST22-220-27/04/2022 00:00-Metridium</v>
      </c>
      <c r="D3" s="6">
        <v>44678</v>
      </c>
      <c r="E3" s="70" t="s">
        <v>782</v>
      </c>
      <c r="F3" s="70" t="s">
        <v>113</v>
      </c>
      <c r="I3" s="79">
        <v>51.547468850000001</v>
      </c>
      <c r="J3">
        <v>2.9275000000000002</v>
      </c>
      <c r="K3">
        <v>-22.95</v>
      </c>
      <c r="L3">
        <v>201.59</v>
      </c>
      <c r="N3">
        <v>0.05</v>
      </c>
      <c r="S3">
        <v>6.66</v>
      </c>
      <c r="T3">
        <v>190.97</v>
      </c>
      <c r="U3">
        <v>16.190000000000001</v>
      </c>
      <c r="W3">
        <v>1015.24</v>
      </c>
    </row>
    <row r="4" spans="1:25" x14ac:dyDescent="0.25">
      <c r="A4" t="s">
        <v>784</v>
      </c>
      <c r="B4" t="s">
        <v>148</v>
      </c>
      <c r="C4" t="str">
        <f t="shared" ref="C4" si="1">A4&amp;"-"&amp;TEXT(D4,"dd/mm/yyyy HH:MM")&amp;"-"&amp;F4</f>
        <v>ST22-220-27/04/2022 00:00-Zooplankton</v>
      </c>
      <c r="D4" s="6">
        <v>44678</v>
      </c>
      <c r="E4" s="70" t="s">
        <v>782</v>
      </c>
      <c r="F4" s="70" t="s">
        <v>751</v>
      </c>
      <c r="I4" s="79">
        <v>51.547468850000001</v>
      </c>
      <c r="J4">
        <v>2.9275000000000002</v>
      </c>
      <c r="K4">
        <v>-22.95</v>
      </c>
      <c r="L4">
        <v>201.59</v>
      </c>
      <c r="N4">
        <v>0.05</v>
      </c>
      <c r="S4">
        <v>6.66</v>
      </c>
      <c r="T4">
        <v>190.97</v>
      </c>
      <c r="U4">
        <v>16.190000000000001</v>
      </c>
      <c r="W4">
        <v>1015.24</v>
      </c>
    </row>
    <row r="5" spans="1:25" x14ac:dyDescent="0.25">
      <c r="I5" s="79"/>
    </row>
    <row r="6" spans="1:25" x14ac:dyDescent="0.25">
      <c r="A6" t="s">
        <v>785</v>
      </c>
      <c r="C6" t="str">
        <f>A6&amp;"-"&amp;TEXT(D6,"dd/mm/yyyy HH:MM")&amp;"-"&amp;F6</f>
        <v>ST22-360-29/06/2022 00:00-Phytoplankton</v>
      </c>
      <c r="D6" s="6">
        <v>44741</v>
      </c>
      <c r="E6" s="70" t="s">
        <v>782</v>
      </c>
      <c r="F6" s="70" t="s">
        <v>749</v>
      </c>
      <c r="I6" s="79">
        <v>51.547468850000001</v>
      </c>
      <c r="J6">
        <v>2.9275000000000002</v>
      </c>
      <c r="K6">
        <v>-22.95</v>
      </c>
      <c r="L6">
        <v>201.59</v>
      </c>
      <c r="N6">
        <v>0.05</v>
      </c>
      <c r="S6">
        <v>6.66</v>
      </c>
      <c r="T6">
        <v>190.97</v>
      </c>
      <c r="U6">
        <v>16.190000000000001</v>
      </c>
      <c r="W6">
        <v>1015.24</v>
      </c>
    </row>
    <row r="8" spans="1:25" x14ac:dyDescent="0.25">
      <c r="A8" t="s">
        <v>786</v>
      </c>
      <c r="B8" t="s">
        <v>148</v>
      </c>
      <c r="C8" t="str">
        <f t="shared" si="0"/>
        <v>ST22-370-07/07/2022 00:00-Mussel</v>
      </c>
      <c r="D8" s="6">
        <v>44749</v>
      </c>
      <c r="E8" s="70" t="s">
        <v>782</v>
      </c>
      <c r="F8" s="70" t="s">
        <v>115</v>
      </c>
      <c r="I8" s="79">
        <v>51.547468850000001</v>
      </c>
      <c r="J8">
        <v>2.9275000000000002</v>
      </c>
      <c r="K8">
        <v>-22.95</v>
      </c>
      <c r="L8">
        <v>201.59</v>
      </c>
      <c r="N8">
        <v>0.05</v>
      </c>
      <c r="S8">
        <v>6.66</v>
      </c>
      <c r="T8">
        <v>190.97</v>
      </c>
      <c r="U8">
        <v>16.190000000000001</v>
      </c>
      <c r="W8">
        <v>1015.24</v>
      </c>
    </row>
    <row r="9" spans="1:25" x14ac:dyDescent="0.25">
      <c r="A9" t="s">
        <v>786</v>
      </c>
      <c r="B9" t="s">
        <v>148</v>
      </c>
      <c r="C9" t="str">
        <f t="shared" si="0"/>
        <v>ST22-370-07/07/2022 00:00-Metridium</v>
      </c>
      <c r="D9" s="6">
        <v>44749</v>
      </c>
      <c r="E9" s="70" t="s">
        <v>782</v>
      </c>
      <c r="F9" s="70" t="s">
        <v>113</v>
      </c>
      <c r="I9" s="79">
        <v>51.547468850000001</v>
      </c>
      <c r="J9">
        <v>2.9275000000000002</v>
      </c>
      <c r="K9">
        <v>-22.95</v>
      </c>
      <c r="L9">
        <v>201.59</v>
      </c>
      <c r="N9">
        <v>0.05</v>
      </c>
      <c r="S9">
        <v>6.66</v>
      </c>
      <c r="T9">
        <v>190.97</v>
      </c>
      <c r="U9">
        <v>16.190000000000001</v>
      </c>
      <c r="W9">
        <v>1015.24</v>
      </c>
    </row>
    <row r="10" spans="1:25" x14ac:dyDescent="0.25">
      <c r="A10" t="s">
        <v>786</v>
      </c>
      <c r="B10" t="s">
        <v>148</v>
      </c>
      <c r="C10" t="str">
        <f t="shared" ref="C10" si="2">A10&amp;"-"&amp;TEXT(D10,"dd/mm/yyyy HH:MM")&amp;"-"&amp;F10</f>
        <v>ST22-370-04/07/2022 00:00-Zooplankton</v>
      </c>
      <c r="D10" s="6">
        <v>44746</v>
      </c>
      <c r="E10" s="70" t="s">
        <v>782</v>
      </c>
      <c r="F10" s="70" t="s">
        <v>751</v>
      </c>
      <c r="I10" s="79">
        <v>51.547468850000001</v>
      </c>
      <c r="J10">
        <v>2.9275000000000002</v>
      </c>
      <c r="K10">
        <v>-22.95</v>
      </c>
      <c r="L10">
        <v>201.59</v>
      </c>
      <c r="N10">
        <v>0.05</v>
      </c>
      <c r="S10">
        <v>6.66</v>
      </c>
      <c r="T10">
        <v>190.97</v>
      </c>
      <c r="U10">
        <v>16.190000000000001</v>
      </c>
      <c r="W10">
        <v>1015.24</v>
      </c>
    </row>
  </sheetData>
  <phoneticPr fontId="1"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CFA9A-7591-42D3-A3FC-7D32D91C940B}">
  <sheetPr>
    <tabColor theme="7"/>
  </sheetPr>
  <dimension ref="A1:X13"/>
  <sheetViews>
    <sheetView zoomScaleNormal="100" workbookViewId="0">
      <selection activeCell="C5" sqref="C5"/>
    </sheetView>
  </sheetViews>
  <sheetFormatPr defaultRowHeight="15" x14ac:dyDescent="0.25"/>
  <cols>
    <col min="1" max="1" width="11.85546875" customWidth="1"/>
    <col min="2" max="2" width="9.7109375" customWidth="1"/>
    <col min="3" max="3" width="40.140625" customWidth="1"/>
    <col min="4" max="4" width="48.28515625" customWidth="1"/>
    <col min="5" max="5" width="25.140625" customWidth="1"/>
    <col min="6" max="6" width="17" customWidth="1"/>
    <col min="7" max="7" width="17.7109375" customWidth="1"/>
    <col min="8" max="8" width="9.7109375" customWidth="1"/>
    <col min="9" max="9" width="15.140625" customWidth="1"/>
    <col min="10" max="10" width="9.7109375" style="4" customWidth="1"/>
    <col min="11" max="11" width="13" customWidth="1"/>
    <col min="12" max="12" width="9.7109375" style="4" customWidth="1"/>
    <col min="13" max="14" width="9.7109375" customWidth="1"/>
    <col min="15" max="15" width="11.140625" customWidth="1"/>
    <col min="16" max="24" width="9.7109375" customWidth="1"/>
  </cols>
  <sheetData>
    <row r="1" spans="1:24" s="2" customFormat="1" ht="162.75" x14ac:dyDescent="0.25">
      <c r="A1" s="3" t="s">
        <v>53</v>
      </c>
      <c r="B1" s="3" t="s">
        <v>54</v>
      </c>
      <c r="C1" s="3" t="s">
        <v>116</v>
      </c>
      <c r="D1" s="1" t="s">
        <v>11</v>
      </c>
      <c r="E1" s="1" t="s">
        <v>136</v>
      </c>
      <c r="F1" s="2" t="s">
        <v>750</v>
      </c>
      <c r="G1" s="1" t="s">
        <v>2</v>
      </c>
      <c r="H1" s="2" t="s">
        <v>3</v>
      </c>
      <c r="I1" s="2" t="s">
        <v>64</v>
      </c>
      <c r="J1" s="5" t="s">
        <v>56</v>
      </c>
      <c r="K1" s="2" t="s">
        <v>57</v>
      </c>
      <c r="L1" s="82" t="s">
        <v>18</v>
      </c>
      <c r="M1" s="2" t="s">
        <v>160</v>
      </c>
      <c r="N1" s="2" t="s">
        <v>161</v>
      </c>
      <c r="O1" s="2" t="s">
        <v>162</v>
      </c>
      <c r="P1" s="2" t="s">
        <v>12</v>
      </c>
      <c r="Q1" s="2" t="s">
        <v>13</v>
      </c>
      <c r="R1" s="2" t="s">
        <v>14</v>
      </c>
      <c r="S1" s="2" t="s">
        <v>15</v>
      </c>
      <c r="T1" s="2" t="s">
        <v>16</v>
      </c>
      <c r="U1" s="2" t="s">
        <v>58</v>
      </c>
      <c r="V1" s="2" t="s">
        <v>19</v>
      </c>
      <c r="W1" s="2" t="s">
        <v>17</v>
      </c>
      <c r="X1" s="2" t="s">
        <v>135</v>
      </c>
    </row>
    <row r="2" spans="1:24" x14ac:dyDescent="0.25">
      <c r="A2" t="s">
        <v>784</v>
      </c>
      <c r="B2" t="s">
        <v>148</v>
      </c>
      <c r="C2" t="s">
        <v>787</v>
      </c>
      <c r="D2" t="str">
        <f t="shared" ref="D2:D12" si="0">A2&amp;"-"&amp;B2&amp;"-"&amp;TEXT(G2,"dd/mm/yyyy hh:mm")&amp;"-"&amp;L2&amp;"-"&amp;F2</f>
        <v>ST22-220-D5-27/04/2022 00:00-GS-D-Mussel</v>
      </c>
      <c r="E2" t="str">
        <f t="shared" ref="E2:E13" si="1">A2 &amp; "-" &amp; G2 &amp; "-" &amp; LEFT(F2, 3)&amp; "_" &amp; N2</f>
        <v>ST22-220-44678-Mus_</v>
      </c>
      <c r="F2" s="70" t="s">
        <v>115</v>
      </c>
      <c r="G2" s="7">
        <v>44678</v>
      </c>
      <c r="I2" t="s">
        <v>69</v>
      </c>
      <c r="J2" s="4" t="s">
        <v>70</v>
      </c>
      <c r="K2" t="s">
        <v>154</v>
      </c>
      <c r="L2" s="4" t="s">
        <v>153</v>
      </c>
      <c r="T2">
        <v>1</v>
      </c>
      <c r="U2" t="s">
        <v>783</v>
      </c>
      <c r="V2" t="s">
        <v>71</v>
      </c>
    </row>
    <row r="3" spans="1:24" x14ac:dyDescent="0.25">
      <c r="A3" t="s">
        <v>784</v>
      </c>
      <c r="B3" t="s">
        <v>148</v>
      </c>
      <c r="C3" t="s">
        <v>788</v>
      </c>
      <c r="D3" t="str">
        <f t="shared" si="0"/>
        <v>ST22-220-D5-27/04/2022 00:00-GS-D-Metridium</v>
      </c>
      <c r="E3" t="str">
        <f t="shared" si="1"/>
        <v>ST22-220-44678-Met_</v>
      </c>
      <c r="F3" s="70" t="s">
        <v>113</v>
      </c>
      <c r="G3" s="7">
        <v>44678</v>
      </c>
      <c r="I3" t="s">
        <v>69</v>
      </c>
      <c r="J3" s="4" t="s">
        <v>70</v>
      </c>
      <c r="K3" t="s">
        <v>154</v>
      </c>
      <c r="L3" s="4" t="s">
        <v>153</v>
      </c>
      <c r="T3">
        <v>1</v>
      </c>
      <c r="U3" t="s">
        <v>783</v>
      </c>
      <c r="V3" t="s">
        <v>71</v>
      </c>
    </row>
    <row r="4" spans="1:24" x14ac:dyDescent="0.25">
      <c r="A4" t="s">
        <v>784</v>
      </c>
      <c r="B4" t="s">
        <v>148</v>
      </c>
      <c r="C4" t="str">
        <f>event!C4</f>
        <v>ST22-220-27/04/2022 00:00-Zooplankton</v>
      </c>
      <c r="D4" t="str">
        <f t="shared" ref="D4" si="2">A4&amp;"-"&amp;B4&amp;"-"&amp;TEXT(G4,"dd/mm/yyyy hh:mm")&amp;"-"&amp;L4&amp;"-"&amp;F4</f>
        <v>ST22-220-D5-27/04/2022 00:00-NET200-Zooplankton</v>
      </c>
      <c r="E4" t="str">
        <f t="shared" ref="E4" si="3">A4 &amp; "-" &amp; G4 &amp; "-" &amp; LEFT(F4, 3)&amp; "_" &amp; N4</f>
        <v>ST22-220-44678-Zoo_5</v>
      </c>
      <c r="F4" s="70" t="s">
        <v>751</v>
      </c>
      <c r="G4" s="7">
        <v>44678</v>
      </c>
      <c r="I4" t="s">
        <v>69</v>
      </c>
      <c r="J4" s="4" t="s">
        <v>70</v>
      </c>
      <c r="K4" t="s">
        <v>154</v>
      </c>
      <c r="L4" s="4" t="s">
        <v>306</v>
      </c>
      <c r="N4">
        <v>5</v>
      </c>
      <c r="O4" t="s">
        <v>792</v>
      </c>
      <c r="T4">
        <v>1</v>
      </c>
      <c r="U4" t="s">
        <v>783</v>
      </c>
      <c r="V4" t="s">
        <v>71</v>
      </c>
    </row>
    <row r="5" spans="1:24" x14ac:dyDescent="0.25">
      <c r="E5" t="str">
        <f t="shared" si="1"/>
        <v>--_</v>
      </c>
      <c r="F5" s="70"/>
      <c r="G5" s="7"/>
    </row>
    <row r="6" spans="1:24" x14ac:dyDescent="0.25">
      <c r="A6" t="s">
        <v>785</v>
      </c>
      <c r="B6" t="s">
        <v>148</v>
      </c>
      <c r="C6" t="s">
        <v>808</v>
      </c>
      <c r="D6" t="str">
        <f t="shared" ref="D6:D7" si="4">A6&amp;"-"&amp;B6&amp;"-"&amp;TEXT(G6,"dd/mm/yyyy hh:mm")&amp;"-"&amp;L6&amp;"-"&amp;F6</f>
        <v>ST22-360-D5-29/06/2022 00:00-NI5-Phytoplankton</v>
      </c>
      <c r="E6" t="str">
        <f t="shared" ref="E6:E7" si="5">A6 &amp; "-" &amp; G6 &amp; "-" &amp; LEFT(F6, 3)&amp; "_" &amp; N6</f>
        <v>ST22-360-44741-Phy_5</v>
      </c>
      <c r="F6" s="70" t="s">
        <v>749</v>
      </c>
      <c r="G6" s="7">
        <v>44741</v>
      </c>
      <c r="I6" t="s">
        <v>69</v>
      </c>
      <c r="J6" s="4" t="s">
        <v>70</v>
      </c>
      <c r="K6" t="s">
        <v>154</v>
      </c>
      <c r="L6" s="4" t="s">
        <v>333</v>
      </c>
      <c r="N6">
        <v>5</v>
      </c>
      <c r="O6" t="s">
        <v>792</v>
      </c>
      <c r="T6">
        <v>1</v>
      </c>
      <c r="U6" t="s">
        <v>783</v>
      </c>
      <c r="V6" t="s">
        <v>71</v>
      </c>
    </row>
    <row r="7" spans="1:24" x14ac:dyDescent="0.25">
      <c r="A7" t="s">
        <v>785</v>
      </c>
      <c r="B7" t="s">
        <v>148</v>
      </c>
      <c r="C7" t="s">
        <v>808</v>
      </c>
      <c r="D7" t="str">
        <f t="shared" si="4"/>
        <v>ST22-360-D5-29/06/2022 00:00-NI5-Phytoplankton</v>
      </c>
      <c r="E7" t="str">
        <f t="shared" si="5"/>
        <v>ST22-360-44741-Phy_10</v>
      </c>
      <c r="F7" s="70" t="s">
        <v>749</v>
      </c>
      <c r="G7" s="7">
        <v>44741</v>
      </c>
      <c r="I7" t="s">
        <v>69</v>
      </c>
      <c r="J7" s="4" t="s">
        <v>70</v>
      </c>
      <c r="K7" t="s">
        <v>154</v>
      </c>
      <c r="L7" s="4" t="s">
        <v>333</v>
      </c>
      <c r="N7">
        <v>10</v>
      </c>
      <c r="O7" t="s">
        <v>792</v>
      </c>
      <c r="T7">
        <v>1</v>
      </c>
      <c r="U7" t="s">
        <v>783</v>
      </c>
      <c r="V7" t="s">
        <v>71</v>
      </c>
    </row>
    <row r="8" spans="1:24" x14ac:dyDescent="0.25">
      <c r="A8" t="s">
        <v>785</v>
      </c>
      <c r="B8" t="s">
        <v>148</v>
      </c>
      <c r="C8" t="s">
        <v>808</v>
      </c>
      <c r="D8" t="str">
        <f t="shared" si="0"/>
        <v>ST22-360-D5-29/06/2022 00:00-NI5-Phytoplankton</v>
      </c>
      <c r="E8" t="str">
        <f t="shared" si="1"/>
        <v>ST22-360-44741-Phy_20</v>
      </c>
      <c r="F8" s="70" t="s">
        <v>749</v>
      </c>
      <c r="G8" s="7">
        <v>44741</v>
      </c>
      <c r="I8" t="s">
        <v>69</v>
      </c>
      <c r="J8" s="4" t="s">
        <v>70</v>
      </c>
      <c r="K8" t="s">
        <v>154</v>
      </c>
      <c r="L8" s="4" t="s">
        <v>333</v>
      </c>
      <c r="N8">
        <v>20</v>
      </c>
      <c r="O8" t="s">
        <v>792</v>
      </c>
      <c r="T8">
        <v>1</v>
      </c>
      <c r="U8" t="s">
        <v>783</v>
      </c>
      <c r="V8" t="s">
        <v>71</v>
      </c>
    </row>
    <row r="9" spans="1:24" x14ac:dyDescent="0.25">
      <c r="E9" t="str">
        <f t="shared" si="1"/>
        <v>--_</v>
      </c>
      <c r="F9" s="70"/>
      <c r="G9" s="7"/>
      <c r="T9">
        <v>1</v>
      </c>
      <c r="U9" t="s">
        <v>783</v>
      </c>
      <c r="V9" t="s">
        <v>71</v>
      </c>
    </row>
    <row r="10" spans="1:24" x14ac:dyDescent="0.25">
      <c r="A10" t="s">
        <v>786</v>
      </c>
      <c r="B10" t="s">
        <v>148</v>
      </c>
      <c r="C10" t="s">
        <v>789</v>
      </c>
      <c r="D10" t="str">
        <f t="shared" si="0"/>
        <v>ST22-370-D5-07/07/2022 00:00-GS-D-Mussel</v>
      </c>
      <c r="E10" t="str">
        <f t="shared" si="1"/>
        <v>ST22-370-44749-Mus_</v>
      </c>
      <c r="F10" s="70" t="s">
        <v>115</v>
      </c>
      <c r="G10" s="7">
        <v>44749</v>
      </c>
      <c r="I10" t="s">
        <v>69</v>
      </c>
      <c r="J10" s="4" t="s">
        <v>70</v>
      </c>
      <c r="K10" t="s">
        <v>154</v>
      </c>
      <c r="L10" s="4" t="s">
        <v>153</v>
      </c>
      <c r="T10">
        <v>1</v>
      </c>
      <c r="U10" t="s">
        <v>783</v>
      </c>
      <c r="V10" t="s">
        <v>71</v>
      </c>
    </row>
    <row r="11" spans="1:24" x14ac:dyDescent="0.25">
      <c r="A11" t="s">
        <v>786</v>
      </c>
      <c r="B11" t="s">
        <v>148</v>
      </c>
      <c r="C11" t="s">
        <v>790</v>
      </c>
      <c r="D11" t="str">
        <f t="shared" si="0"/>
        <v>ST22-370-D5-07/07/2022 00:00-GS-D-Metridium</v>
      </c>
      <c r="E11" t="str">
        <f t="shared" si="1"/>
        <v>ST22-370-44749-Met_</v>
      </c>
      <c r="F11" s="70" t="s">
        <v>113</v>
      </c>
      <c r="G11" s="7">
        <v>44749</v>
      </c>
      <c r="I11" t="s">
        <v>69</v>
      </c>
      <c r="J11" s="4" t="s">
        <v>70</v>
      </c>
      <c r="K11" t="s">
        <v>154</v>
      </c>
      <c r="L11" s="4" t="s">
        <v>153</v>
      </c>
      <c r="T11">
        <v>1</v>
      </c>
      <c r="U11" t="s">
        <v>783</v>
      </c>
      <c r="V11" t="s">
        <v>71</v>
      </c>
    </row>
    <row r="12" spans="1:24" x14ac:dyDescent="0.25">
      <c r="A12" t="s">
        <v>786</v>
      </c>
      <c r="B12" t="s">
        <v>148</v>
      </c>
      <c r="C12" t="s">
        <v>791</v>
      </c>
      <c r="D12" t="str">
        <f t="shared" si="0"/>
        <v>ST22-370-D5-04/07/2022 00:00-NET200-Zooplankton</v>
      </c>
      <c r="E12" t="str">
        <f t="shared" si="1"/>
        <v>ST22-370-44746-Zoo_5</v>
      </c>
      <c r="F12" s="70" t="s">
        <v>751</v>
      </c>
      <c r="G12" s="7">
        <v>44746</v>
      </c>
      <c r="I12" t="s">
        <v>69</v>
      </c>
      <c r="J12" s="4" t="s">
        <v>70</v>
      </c>
      <c r="K12" t="s">
        <v>154</v>
      </c>
      <c r="L12" s="4" t="s">
        <v>306</v>
      </c>
      <c r="N12">
        <v>5</v>
      </c>
      <c r="O12" t="s">
        <v>792</v>
      </c>
      <c r="T12">
        <v>1</v>
      </c>
      <c r="U12" t="s">
        <v>783</v>
      </c>
      <c r="V12" t="s">
        <v>71</v>
      </c>
    </row>
    <row r="13" spans="1:24" x14ac:dyDescent="0.25">
      <c r="E13" t="str">
        <f t="shared" si="1"/>
        <v>--_</v>
      </c>
      <c r="F13" s="70"/>
      <c r="G13" s="7"/>
      <c r="L13"/>
    </row>
  </sheetData>
  <phoneticPr fontId="1" type="noConversion"/>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F7360-7F53-4534-9327-B3B61AFBF177}">
  <sheetPr>
    <tabColor theme="7"/>
  </sheetPr>
  <dimension ref="A1:Q14"/>
  <sheetViews>
    <sheetView workbookViewId="0">
      <selection activeCell="Q2" sqref="Q2:Q14"/>
    </sheetView>
  </sheetViews>
  <sheetFormatPr defaultRowHeight="15" x14ac:dyDescent="0.25"/>
  <cols>
    <col min="1" max="1" width="45.42578125" customWidth="1"/>
    <col min="2" max="2" width="24.7109375" customWidth="1"/>
    <col min="3" max="3" width="19.42578125" customWidth="1"/>
    <col min="4" max="4" width="30" style="69" customWidth="1"/>
    <col min="5" max="5" width="12.28515625" customWidth="1"/>
    <col min="6" max="8" width="8.85546875" customWidth="1"/>
    <col min="9" max="9" width="20.7109375" customWidth="1"/>
    <col min="10" max="14" width="8.85546875" customWidth="1"/>
    <col min="15" max="15" width="13.7109375" customWidth="1"/>
    <col min="16" max="16" width="8.85546875"/>
    <col min="17" max="17" width="13" customWidth="1"/>
  </cols>
  <sheetData>
    <row r="1" spans="1:17" s="2" customFormat="1" ht="158.25" x14ac:dyDescent="0.25">
      <c r="A1" s="3" t="s">
        <v>11</v>
      </c>
      <c r="B1" s="3" t="s">
        <v>136</v>
      </c>
      <c r="C1" s="3" t="s">
        <v>65</v>
      </c>
      <c r="D1" s="99" t="s">
        <v>21</v>
      </c>
      <c r="E1" s="2" t="s">
        <v>20</v>
      </c>
      <c r="F1" s="2" t="s">
        <v>22</v>
      </c>
      <c r="G1" s="2" t="s">
        <v>23</v>
      </c>
      <c r="H1" s="2" t="s">
        <v>24</v>
      </c>
      <c r="I1" s="2" t="s">
        <v>140</v>
      </c>
      <c r="J1" s="2" t="s">
        <v>25</v>
      </c>
      <c r="K1" s="2" t="s">
        <v>26</v>
      </c>
      <c r="L1" s="2" t="s">
        <v>27</v>
      </c>
      <c r="M1" s="2" t="s">
        <v>28</v>
      </c>
      <c r="N1" s="2" t="s">
        <v>29</v>
      </c>
      <c r="O1" s="2" t="s">
        <v>30</v>
      </c>
      <c r="P1" s="2" t="s">
        <v>110</v>
      </c>
      <c r="Q1" s="2" t="s">
        <v>111</v>
      </c>
    </row>
    <row r="2" spans="1:17" s="2" customFormat="1" x14ac:dyDescent="0.25">
      <c r="A2" t="s">
        <v>98</v>
      </c>
      <c r="B2" t="s">
        <v>98</v>
      </c>
      <c r="C2" t="s">
        <v>702</v>
      </c>
      <c r="D2" s="69" t="str">
        <f>C2&amp;"_"&amp;Q2</f>
        <v>Salmo salar_44409</v>
      </c>
      <c r="E2" t="s">
        <v>701</v>
      </c>
      <c r="F2"/>
      <c r="G2"/>
      <c r="H2">
        <v>1</v>
      </c>
      <c r="I2" t="s">
        <v>703</v>
      </c>
      <c r="J2" t="s">
        <v>139</v>
      </c>
      <c r="K2" t="s">
        <v>80</v>
      </c>
      <c r="L2" t="s">
        <v>700</v>
      </c>
      <c r="M2"/>
      <c r="N2"/>
      <c r="O2" t="s">
        <v>704</v>
      </c>
      <c r="P2" t="s">
        <v>81</v>
      </c>
      <c r="Q2" s="7">
        <v>44409</v>
      </c>
    </row>
    <row r="3" spans="1:17" x14ac:dyDescent="0.25">
      <c r="Q3" s="7"/>
    </row>
    <row r="4" spans="1:17" x14ac:dyDescent="0.25">
      <c r="A4" t="s">
        <v>793</v>
      </c>
      <c r="B4" t="s">
        <v>816</v>
      </c>
      <c r="C4" t="s">
        <v>699</v>
      </c>
      <c r="D4" s="69" t="str">
        <f>C4&amp;"_"&amp;Q4</f>
        <v>Mytilus edulis_44678</v>
      </c>
      <c r="E4" t="s">
        <v>799</v>
      </c>
      <c r="K4" t="s">
        <v>800</v>
      </c>
      <c r="L4" t="s">
        <v>700</v>
      </c>
      <c r="O4" t="s">
        <v>704</v>
      </c>
      <c r="Q4" s="7">
        <v>44678</v>
      </c>
    </row>
    <row r="5" spans="1:17" x14ac:dyDescent="0.25">
      <c r="A5" t="s">
        <v>794</v>
      </c>
      <c r="B5" t="s">
        <v>817</v>
      </c>
      <c r="C5" t="s">
        <v>698</v>
      </c>
      <c r="D5" s="69" t="str">
        <f>C5&amp;"_"&amp;Q5</f>
        <v>Metridium senile_44678</v>
      </c>
      <c r="E5" t="s">
        <v>799</v>
      </c>
      <c r="K5" t="s">
        <v>800</v>
      </c>
      <c r="L5" t="s">
        <v>700</v>
      </c>
      <c r="O5" t="s">
        <v>704</v>
      </c>
      <c r="Q5" s="7">
        <v>44678</v>
      </c>
    </row>
    <row r="6" spans="1:17" x14ac:dyDescent="0.25">
      <c r="A6" t="str">
        <f>sample!D4</f>
        <v>ST22-220-D5-27/04/2022 00:00-NET200-Zooplankton</v>
      </c>
      <c r="B6" t="str">
        <f>sample!E4</f>
        <v>ST22-220-44678-Zoo_5</v>
      </c>
      <c r="C6" t="s">
        <v>751</v>
      </c>
      <c r="D6" s="69" t="str">
        <f>C6&amp;"_"&amp;Q6</f>
        <v>Zooplankton_44678</v>
      </c>
      <c r="E6" t="s">
        <v>799</v>
      </c>
      <c r="K6" t="s">
        <v>800</v>
      </c>
      <c r="L6" t="s">
        <v>700</v>
      </c>
      <c r="O6" t="s">
        <v>704</v>
      </c>
      <c r="Q6" s="7">
        <v>44678</v>
      </c>
    </row>
    <row r="7" spans="1:17" x14ac:dyDescent="0.25">
      <c r="Q7" s="7"/>
    </row>
    <row r="8" spans="1:17" x14ac:dyDescent="0.25">
      <c r="A8" t="s">
        <v>807</v>
      </c>
      <c r="B8" t="s">
        <v>809</v>
      </c>
      <c r="C8" t="s">
        <v>749</v>
      </c>
      <c r="D8" s="69" t="str">
        <f>C8&amp;"_"&amp;Q8</f>
        <v>Phytoplankton_44741</v>
      </c>
      <c r="E8" t="s">
        <v>799</v>
      </c>
      <c r="K8" t="s">
        <v>800</v>
      </c>
      <c r="L8" t="s">
        <v>700</v>
      </c>
      <c r="O8" t="s">
        <v>704</v>
      </c>
      <c r="Q8" s="7">
        <v>44741</v>
      </c>
    </row>
    <row r="9" spans="1:17" x14ac:dyDescent="0.25">
      <c r="A9" t="s">
        <v>807</v>
      </c>
      <c r="B9" t="s">
        <v>810</v>
      </c>
      <c r="C9" t="s">
        <v>749</v>
      </c>
      <c r="D9" s="69" t="str">
        <f>C9&amp;"_"&amp;Q9</f>
        <v>Phytoplankton_44741</v>
      </c>
      <c r="E9" t="s">
        <v>799</v>
      </c>
      <c r="K9" t="s">
        <v>800</v>
      </c>
      <c r="L9" t="s">
        <v>700</v>
      </c>
      <c r="O9" t="s">
        <v>704</v>
      </c>
      <c r="Q9" s="7">
        <v>44741</v>
      </c>
    </row>
    <row r="10" spans="1:17" x14ac:dyDescent="0.25">
      <c r="A10" t="s">
        <v>807</v>
      </c>
      <c r="B10" t="s">
        <v>811</v>
      </c>
      <c r="C10" t="s">
        <v>749</v>
      </c>
      <c r="D10" s="69" t="str">
        <f>C10&amp;"_"&amp;Q10</f>
        <v>Phytoplankton_44741</v>
      </c>
      <c r="E10" t="s">
        <v>799</v>
      </c>
      <c r="K10" t="s">
        <v>800</v>
      </c>
      <c r="L10" t="s">
        <v>700</v>
      </c>
      <c r="O10" t="s">
        <v>704</v>
      </c>
      <c r="Q10" s="7">
        <v>44741</v>
      </c>
    </row>
    <row r="11" spans="1:17" x14ac:dyDescent="0.25">
      <c r="Q11" s="7"/>
    </row>
    <row r="12" spans="1:17" x14ac:dyDescent="0.25">
      <c r="A12" t="s">
        <v>795</v>
      </c>
      <c r="B12" t="s">
        <v>818</v>
      </c>
      <c r="C12" t="s">
        <v>699</v>
      </c>
      <c r="D12" s="69" t="str">
        <f>C12&amp;"_"&amp;Q12</f>
        <v>Mytilus edulis_44749</v>
      </c>
      <c r="E12" t="s">
        <v>799</v>
      </c>
      <c r="K12" t="s">
        <v>800</v>
      </c>
      <c r="L12" t="s">
        <v>700</v>
      </c>
      <c r="O12" t="s">
        <v>704</v>
      </c>
      <c r="Q12" s="7">
        <v>44749</v>
      </c>
    </row>
    <row r="13" spans="1:17" x14ac:dyDescent="0.25">
      <c r="A13" t="s">
        <v>796</v>
      </c>
      <c r="B13" t="s">
        <v>819</v>
      </c>
      <c r="C13" t="s">
        <v>698</v>
      </c>
      <c r="D13" s="69" t="str">
        <f>C13&amp;"_"&amp;Q13</f>
        <v>Metridium senile_44749</v>
      </c>
      <c r="E13" t="s">
        <v>799</v>
      </c>
      <c r="K13" t="s">
        <v>800</v>
      </c>
      <c r="L13" t="s">
        <v>700</v>
      </c>
      <c r="O13" t="s">
        <v>704</v>
      </c>
      <c r="Q13" s="7">
        <v>44749</v>
      </c>
    </row>
    <row r="14" spans="1:17" x14ac:dyDescent="0.25">
      <c r="A14" t="s">
        <v>797</v>
      </c>
      <c r="B14" t="s">
        <v>798</v>
      </c>
      <c r="C14" t="s">
        <v>751</v>
      </c>
      <c r="D14" s="69" t="str">
        <f>C14&amp;"_"&amp;Q14</f>
        <v>Zooplankton_44746</v>
      </c>
      <c r="E14" t="s">
        <v>799</v>
      </c>
      <c r="K14" t="s">
        <v>800</v>
      </c>
      <c r="L14" t="s">
        <v>700</v>
      </c>
      <c r="O14" t="s">
        <v>704</v>
      </c>
      <c r="Q14" s="7">
        <v>44746</v>
      </c>
    </row>
  </sheetData>
  <phoneticPr fontId="1" type="noConversion"/>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BEC2-321E-402E-8A24-DA0ADB55D68D}">
  <sheetPr>
    <tabColor theme="5"/>
  </sheetPr>
  <dimension ref="A1:U123"/>
  <sheetViews>
    <sheetView zoomScale="80" zoomScaleNormal="80" workbookViewId="0">
      <pane ySplit="1" topLeftCell="A50" activePane="bottomLeft" state="frozen"/>
      <selection pane="bottomLeft" activeCell="E71" sqref="E71"/>
    </sheetView>
  </sheetViews>
  <sheetFormatPr defaultRowHeight="15" x14ac:dyDescent="0.25"/>
  <cols>
    <col min="1" max="1" width="25.140625" customWidth="1"/>
    <col min="2" max="2" width="34.7109375" style="69" customWidth="1"/>
    <col min="3" max="3" width="31.28515625" customWidth="1"/>
    <col min="4" max="4" width="35" customWidth="1"/>
    <col min="5" max="5" width="30.7109375" style="69" customWidth="1"/>
    <col min="6" max="6" width="9" customWidth="1"/>
    <col min="7" max="7" width="9" style="70" customWidth="1"/>
    <col min="8" max="8" width="14.42578125" customWidth="1"/>
    <col min="9" max="10" width="14.28515625" customWidth="1"/>
    <col min="11" max="11" width="9" customWidth="1"/>
    <col min="12" max="14" width="8.5703125" customWidth="1"/>
    <col min="15" max="15" width="16.7109375" customWidth="1"/>
    <col min="16" max="16" width="25" customWidth="1"/>
    <col min="17" max="17" width="9" customWidth="1"/>
    <col min="18" max="18" width="53.5703125" customWidth="1"/>
    <col min="19" max="19" width="11.85546875" customWidth="1"/>
    <col min="20" max="20" width="25.85546875" customWidth="1"/>
    <col min="21" max="21" width="9" customWidth="1"/>
  </cols>
  <sheetData>
    <row r="1" spans="1:21" s="103" customFormat="1" ht="186" customHeight="1" x14ac:dyDescent="0.25">
      <c r="A1" s="3" t="s">
        <v>136</v>
      </c>
      <c r="B1" s="100" t="s">
        <v>21</v>
      </c>
      <c r="C1" s="101" t="s">
        <v>706</v>
      </c>
      <c r="D1" s="102" t="s">
        <v>137</v>
      </c>
      <c r="E1" s="106" t="s">
        <v>32</v>
      </c>
      <c r="F1" s="103" t="s">
        <v>79</v>
      </c>
      <c r="G1" s="103" t="s">
        <v>45</v>
      </c>
      <c r="H1" s="103" t="s">
        <v>2</v>
      </c>
      <c r="I1" s="103" t="s">
        <v>3</v>
      </c>
      <c r="J1" s="103" t="s">
        <v>33</v>
      </c>
      <c r="K1" s="103" t="s">
        <v>753</v>
      </c>
      <c r="L1" s="103" t="s">
        <v>705</v>
      </c>
      <c r="M1" s="104" t="s">
        <v>40</v>
      </c>
      <c r="N1" s="104" t="s">
        <v>41</v>
      </c>
      <c r="O1" s="104" t="s">
        <v>708</v>
      </c>
      <c r="P1" s="103" t="s">
        <v>35</v>
      </c>
      <c r="Q1" s="103" t="s">
        <v>74</v>
      </c>
      <c r="R1" s="103" t="s">
        <v>36</v>
      </c>
      <c r="S1" s="103" t="s">
        <v>37</v>
      </c>
      <c r="T1" s="103" t="s">
        <v>38</v>
      </c>
      <c r="U1" s="103" t="s">
        <v>39</v>
      </c>
    </row>
    <row r="2" spans="1:21" x14ac:dyDescent="0.25">
      <c r="D2" s="78"/>
    </row>
    <row r="3" spans="1:21" x14ac:dyDescent="0.25">
      <c r="A3" t="s">
        <v>816</v>
      </c>
      <c r="B3" s="69" t="s">
        <v>801</v>
      </c>
      <c r="C3" t="str">
        <f t="shared" ref="C3:C24" si="0">"INC_Sampling_"&amp;F3&amp;"_ FP_"&amp;LEFT(B3,3)</f>
        <v>INC_Sampling_7_ FP_Myt</v>
      </c>
      <c r="D3" s="78" t="str">
        <f t="shared" ref="D3:D24" si="1">C3&amp;"_"&amp;L3&amp;"_T"&amp;G3</f>
        <v>INC_Sampling_7_ FP_Myt_1_T1</v>
      </c>
      <c r="E3" s="69" t="str">
        <f t="shared" ref="E3:E24" si="2">"INC_Sampling_"&amp;F3&amp;"_ FP_"&amp;LEFT(B3,3)&amp;"_"&amp;N3</f>
        <v>INC_Sampling_7_ FP_Myt_FD</v>
      </c>
      <c r="F3">
        <v>7</v>
      </c>
      <c r="G3" s="70">
        <v>1</v>
      </c>
      <c r="H3" s="7">
        <v>44680</v>
      </c>
      <c r="I3" s="7">
        <v>44694</v>
      </c>
      <c r="J3" s="7">
        <v>44680</v>
      </c>
      <c r="K3">
        <f t="shared" ref="K3:K29" si="3">DATEDIF(H3,J3,"d")</f>
        <v>0</v>
      </c>
      <c r="L3">
        <v>1</v>
      </c>
      <c r="M3" t="s">
        <v>585</v>
      </c>
      <c r="N3" s="70" t="s">
        <v>588</v>
      </c>
      <c r="O3" t="s">
        <v>707</v>
      </c>
      <c r="P3" t="s">
        <v>72</v>
      </c>
      <c r="Q3" t="s">
        <v>70</v>
      </c>
      <c r="R3" t="s">
        <v>75</v>
      </c>
      <c r="S3" t="s">
        <v>71</v>
      </c>
      <c r="T3" t="s">
        <v>83</v>
      </c>
    </row>
    <row r="4" spans="1:21" x14ac:dyDescent="0.25">
      <c r="A4" t="s">
        <v>816</v>
      </c>
      <c r="B4" s="69" t="s">
        <v>801</v>
      </c>
      <c r="C4" t="str">
        <f t="shared" si="0"/>
        <v>INC_Sampling_7_ FP_Myt</v>
      </c>
      <c r="D4" s="78" t="str">
        <f t="shared" si="1"/>
        <v>INC_Sampling_7_ FP_Myt_2_T1</v>
      </c>
      <c r="E4" s="69" t="str">
        <f t="shared" si="2"/>
        <v>INC_Sampling_7_ FP_Myt_FD</v>
      </c>
      <c r="F4">
        <v>7</v>
      </c>
      <c r="G4" s="70">
        <v>1</v>
      </c>
      <c r="H4" s="7">
        <v>44680</v>
      </c>
      <c r="I4" s="7">
        <v>44694</v>
      </c>
      <c r="J4" s="7">
        <v>44680</v>
      </c>
      <c r="K4">
        <f t="shared" si="3"/>
        <v>0</v>
      </c>
      <c r="L4">
        <v>2</v>
      </c>
      <c r="M4" t="s">
        <v>585</v>
      </c>
      <c r="N4" s="70" t="s">
        <v>588</v>
      </c>
      <c r="O4" t="s">
        <v>707</v>
      </c>
      <c r="P4" t="s">
        <v>72</v>
      </c>
      <c r="Q4" t="s">
        <v>70</v>
      </c>
      <c r="R4" t="s">
        <v>75</v>
      </c>
      <c r="S4" t="s">
        <v>71</v>
      </c>
      <c r="T4" t="s">
        <v>83</v>
      </c>
    </row>
    <row r="5" spans="1:21" x14ac:dyDescent="0.25">
      <c r="A5" t="s">
        <v>816</v>
      </c>
      <c r="B5" s="69" t="s">
        <v>801</v>
      </c>
      <c r="C5" t="str">
        <f t="shared" si="0"/>
        <v>INC_Sampling_7_ FP_Myt</v>
      </c>
      <c r="D5" s="78" t="str">
        <f t="shared" si="1"/>
        <v>INC_Sampling_7_ FP_Myt_3_T1</v>
      </c>
      <c r="E5" s="69" t="str">
        <f t="shared" si="2"/>
        <v>INC_Sampling_7_ FP_Myt_FD</v>
      </c>
      <c r="F5">
        <v>7</v>
      </c>
      <c r="G5" s="70">
        <v>1</v>
      </c>
      <c r="H5" s="7">
        <v>44680</v>
      </c>
      <c r="I5" s="7">
        <v>44694</v>
      </c>
      <c r="J5" s="7">
        <v>44683</v>
      </c>
      <c r="K5">
        <f>DATEDIF(H5,J5,"d")</f>
        <v>3</v>
      </c>
      <c r="L5">
        <v>3</v>
      </c>
      <c r="M5" t="s">
        <v>585</v>
      </c>
      <c r="N5" s="70" t="s">
        <v>588</v>
      </c>
      <c r="O5" t="s">
        <v>707</v>
      </c>
      <c r="P5" t="s">
        <v>72</v>
      </c>
      <c r="Q5" t="s">
        <v>70</v>
      </c>
      <c r="R5" t="s">
        <v>75</v>
      </c>
      <c r="S5" t="s">
        <v>71</v>
      </c>
      <c r="T5" t="s">
        <v>83</v>
      </c>
    </row>
    <row r="6" spans="1:21" x14ac:dyDescent="0.25">
      <c r="A6" t="s">
        <v>816</v>
      </c>
      <c r="B6" s="69" t="s">
        <v>801</v>
      </c>
      <c r="C6" t="str">
        <f t="shared" si="0"/>
        <v>INC_Sampling_7_ FP_Myt</v>
      </c>
      <c r="D6" s="78" t="str">
        <f t="shared" si="1"/>
        <v>INC_Sampling_7_ FP_Myt_4_T1</v>
      </c>
      <c r="E6" s="69" t="str">
        <f t="shared" si="2"/>
        <v>INC_Sampling_7_ FP_Myt_FD</v>
      </c>
      <c r="F6">
        <v>7</v>
      </c>
      <c r="G6" s="70">
        <v>1</v>
      </c>
      <c r="H6" s="7">
        <v>44680</v>
      </c>
      <c r="I6" s="7">
        <v>44694</v>
      </c>
      <c r="J6" s="7">
        <v>44683</v>
      </c>
      <c r="K6">
        <f t="shared" si="3"/>
        <v>3</v>
      </c>
      <c r="L6">
        <v>4</v>
      </c>
      <c r="M6" t="s">
        <v>585</v>
      </c>
      <c r="N6" s="70" t="s">
        <v>588</v>
      </c>
      <c r="O6" t="s">
        <v>707</v>
      </c>
      <c r="P6" t="s">
        <v>72</v>
      </c>
      <c r="Q6" t="s">
        <v>70</v>
      </c>
      <c r="R6" t="s">
        <v>75</v>
      </c>
      <c r="S6" t="s">
        <v>71</v>
      </c>
      <c r="T6" t="s">
        <v>83</v>
      </c>
    </row>
    <row r="7" spans="1:21" x14ac:dyDescent="0.25">
      <c r="A7" t="s">
        <v>816</v>
      </c>
      <c r="B7" s="69" t="s">
        <v>801</v>
      </c>
      <c r="C7" t="str">
        <f t="shared" si="0"/>
        <v>INC_Sampling_7_ FP_Myt</v>
      </c>
      <c r="D7" s="78" t="str">
        <f t="shared" si="1"/>
        <v>INC_Sampling_7_ FP_Myt_5_T1</v>
      </c>
      <c r="E7" s="69" t="str">
        <f t="shared" si="2"/>
        <v>INC_Sampling_7_ FP_Myt_HSS</v>
      </c>
      <c r="F7">
        <v>7</v>
      </c>
      <c r="G7" s="70">
        <v>1</v>
      </c>
      <c r="H7" s="7">
        <v>44680</v>
      </c>
      <c r="I7" s="7">
        <v>44694</v>
      </c>
      <c r="J7" s="7">
        <v>44684</v>
      </c>
      <c r="K7">
        <f>DATEDIF(J5,J7,"d")</f>
        <v>1</v>
      </c>
      <c r="L7">
        <v>5</v>
      </c>
      <c r="M7" t="s">
        <v>585</v>
      </c>
      <c r="N7" s="70" t="s">
        <v>664</v>
      </c>
      <c r="O7" t="s">
        <v>707</v>
      </c>
      <c r="P7" t="s">
        <v>72</v>
      </c>
      <c r="Q7" t="s">
        <v>70</v>
      </c>
      <c r="R7" t="s">
        <v>75</v>
      </c>
      <c r="S7" t="s">
        <v>71</v>
      </c>
      <c r="T7" t="s">
        <v>83</v>
      </c>
    </row>
    <row r="8" spans="1:21" x14ac:dyDescent="0.25">
      <c r="A8" t="s">
        <v>816</v>
      </c>
      <c r="B8" s="69" t="s">
        <v>801</v>
      </c>
      <c r="C8" t="str">
        <f t="shared" si="0"/>
        <v>INC_Sampling_7_ FP_Myt</v>
      </c>
      <c r="D8" s="78" t="str">
        <f t="shared" si="1"/>
        <v>INC_Sampling_7_ FP_Myt_6_T1</v>
      </c>
      <c r="E8" s="69" t="str">
        <f t="shared" si="2"/>
        <v>INC_Sampling_7_ FP_Myt_HSS</v>
      </c>
      <c r="F8">
        <v>7</v>
      </c>
      <c r="G8" s="70">
        <v>1</v>
      </c>
      <c r="H8" s="7">
        <v>44680</v>
      </c>
      <c r="I8" s="7">
        <v>44694</v>
      </c>
      <c r="J8" s="7">
        <v>44684</v>
      </c>
      <c r="K8">
        <f t="shared" ref="K8:K24" si="4">DATEDIF(J6,J8,"d")</f>
        <v>1</v>
      </c>
      <c r="L8">
        <v>6</v>
      </c>
      <c r="M8" t="s">
        <v>585</v>
      </c>
      <c r="N8" s="70" t="s">
        <v>664</v>
      </c>
      <c r="O8" t="s">
        <v>707</v>
      </c>
      <c r="P8" t="s">
        <v>72</v>
      </c>
      <c r="Q8" t="s">
        <v>70</v>
      </c>
      <c r="R8" t="s">
        <v>75</v>
      </c>
      <c r="S8" t="s">
        <v>71</v>
      </c>
      <c r="T8" t="s">
        <v>83</v>
      </c>
    </row>
    <row r="9" spans="1:21" x14ac:dyDescent="0.25">
      <c r="A9" t="s">
        <v>816</v>
      </c>
      <c r="B9" s="69" t="s">
        <v>801</v>
      </c>
      <c r="C9" t="str">
        <f t="shared" si="0"/>
        <v>INC_Sampling_7_ FP_Myt</v>
      </c>
      <c r="D9" s="78" t="str">
        <f t="shared" si="1"/>
        <v>INC_Sampling_7_ FP_Myt_7_T1</v>
      </c>
      <c r="E9" s="69" t="str">
        <f t="shared" si="2"/>
        <v>INC_Sampling_7_ FP_Myt_HSS</v>
      </c>
      <c r="F9">
        <v>7</v>
      </c>
      <c r="G9" s="70">
        <v>1</v>
      </c>
      <c r="H9" s="7">
        <v>44680</v>
      </c>
      <c r="I9" s="7">
        <v>44694</v>
      </c>
      <c r="J9" s="7">
        <v>44685</v>
      </c>
      <c r="K9">
        <f t="shared" si="4"/>
        <v>1</v>
      </c>
      <c r="L9">
        <v>7</v>
      </c>
      <c r="M9" t="s">
        <v>585</v>
      </c>
      <c r="N9" s="70" t="s">
        <v>664</v>
      </c>
      <c r="O9" t="s">
        <v>707</v>
      </c>
      <c r="P9" t="s">
        <v>72</v>
      </c>
      <c r="Q9" t="s">
        <v>70</v>
      </c>
      <c r="R9" t="s">
        <v>75</v>
      </c>
      <c r="S9" t="s">
        <v>71</v>
      </c>
      <c r="T9" t="s">
        <v>83</v>
      </c>
    </row>
    <row r="10" spans="1:21" x14ac:dyDescent="0.25">
      <c r="A10" t="s">
        <v>816</v>
      </c>
      <c r="B10" s="69" t="s">
        <v>801</v>
      </c>
      <c r="C10" t="str">
        <f t="shared" si="0"/>
        <v>INC_Sampling_7_ FP_Myt</v>
      </c>
      <c r="D10" s="78" t="str">
        <f t="shared" si="1"/>
        <v>INC_Sampling_7_ FP_Myt_8_T1</v>
      </c>
      <c r="E10" s="69" t="str">
        <f t="shared" si="2"/>
        <v>INC_Sampling_7_ FP_Myt_HSS</v>
      </c>
      <c r="F10">
        <v>7</v>
      </c>
      <c r="G10" s="70">
        <v>1</v>
      </c>
      <c r="H10" s="7">
        <v>44680</v>
      </c>
      <c r="I10" s="7">
        <v>44694</v>
      </c>
      <c r="J10" s="7">
        <v>44685</v>
      </c>
      <c r="K10">
        <f t="shared" si="4"/>
        <v>1</v>
      </c>
      <c r="L10">
        <v>8</v>
      </c>
      <c r="M10" t="s">
        <v>585</v>
      </c>
      <c r="N10" s="70" t="s">
        <v>664</v>
      </c>
      <c r="O10" t="s">
        <v>707</v>
      </c>
      <c r="P10" t="s">
        <v>72</v>
      </c>
      <c r="Q10" t="s">
        <v>70</v>
      </c>
      <c r="R10" t="s">
        <v>75</v>
      </c>
      <c r="S10" t="s">
        <v>71</v>
      </c>
      <c r="T10" t="s">
        <v>83</v>
      </c>
    </row>
    <row r="11" spans="1:21" x14ac:dyDescent="0.25">
      <c r="A11" t="s">
        <v>816</v>
      </c>
      <c r="B11" s="69" t="s">
        <v>801</v>
      </c>
      <c r="C11" t="str">
        <f t="shared" si="0"/>
        <v>INC_Sampling_7_ FP_Myt</v>
      </c>
      <c r="D11" s="78" t="str">
        <f t="shared" si="1"/>
        <v>INC_Sampling_7_ FP_Myt_9_T1</v>
      </c>
      <c r="E11" s="69" t="str">
        <f t="shared" si="2"/>
        <v>INC_Sampling_7_ FP_Myt_HSS</v>
      </c>
      <c r="F11">
        <v>7</v>
      </c>
      <c r="G11" s="70">
        <v>1</v>
      </c>
      <c r="H11" s="7">
        <v>44680</v>
      </c>
      <c r="I11" s="7">
        <v>44694</v>
      </c>
      <c r="J11" s="7">
        <v>44686</v>
      </c>
      <c r="K11">
        <f t="shared" si="4"/>
        <v>1</v>
      </c>
      <c r="L11">
        <v>9</v>
      </c>
      <c r="M11" t="s">
        <v>585</v>
      </c>
      <c r="N11" s="70" t="s">
        <v>664</v>
      </c>
      <c r="O11" t="s">
        <v>707</v>
      </c>
      <c r="P11" t="s">
        <v>72</v>
      </c>
      <c r="Q11" t="s">
        <v>70</v>
      </c>
      <c r="R11" t="s">
        <v>75</v>
      </c>
      <c r="S11" t="s">
        <v>71</v>
      </c>
      <c r="T11" t="s">
        <v>83</v>
      </c>
    </row>
    <row r="12" spans="1:21" x14ac:dyDescent="0.25">
      <c r="A12" t="s">
        <v>816</v>
      </c>
      <c r="B12" s="69" t="s">
        <v>801</v>
      </c>
      <c r="C12" t="str">
        <f t="shared" si="0"/>
        <v>INC_Sampling_7_ FP_Myt</v>
      </c>
      <c r="D12" s="78" t="str">
        <f t="shared" si="1"/>
        <v>INC_Sampling_7_ FP_Myt_10_T1</v>
      </c>
      <c r="E12" s="69" t="str">
        <f t="shared" si="2"/>
        <v>INC_Sampling_7_ FP_Myt_HSS</v>
      </c>
      <c r="F12">
        <v>7</v>
      </c>
      <c r="G12" s="70">
        <v>1</v>
      </c>
      <c r="H12" s="7">
        <v>44680</v>
      </c>
      <c r="I12" s="7">
        <v>44694</v>
      </c>
      <c r="J12" s="7">
        <v>44686</v>
      </c>
      <c r="K12">
        <f t="shared" si="4"/>
        <v>1</v>
      </c>
      <c r="L12">
        <v>10</v>
      </c>
      <c r="M12" t="s">
        <v>585</v>
      </c>
      <c r="N12" s="70" t="s">
        <v>664</v>
      </c>
      <c r="O12" t="s">
        <v>707</v>
      </c>
      <c r="P12" t="s">
        <v>72</v>
      </c>
      <c r="Q12" t="s">
        <v>70</v>
      </c>
      <c r="R12" t="s">
        <v>75</v>
      </c>
      <c r="S12" t="s">
        <v>71</v>
      </c>
      <c r="T12" t="s">
        <v>83</v>
      </c>
    </row>
    <row r="13" spans="1:21" x14ac:dyDescent="0.25">
      <c r="A13" t="s">
        <v>816</v>
      </c>
      <c r="B13" s="69" t="s">
        <v>801</v>
      </c>
      <c r="C13" t="str">
        <f t="shared" si="0"/>
        <v>INC_Sampling_7_ FP_Myt</v>
      </c>
      <c r="D13" s="78" t="str">
        <f t="shared" si="1"/>
        <v>INC_Sampling_7_ FP_Myt_11_T1</v>
      </c>
      <c r="E13" s="69" t="str">
        <f t="shared" si="2"/>
        <v>INC_Sampling_7_ FP_Myt_HSS</v>
      </c>
      <c r="F13">
        <v>7</v>
      </c>
      <c r="G13" s="70">
        <v>1</v>
      </c>
      <c r="H13" s="7">
        <v>44680</v>
      </c>
      <c r="I13" s="7">
        <v>44694</v>
      </c>
      <c r="J13" s="7">
        <v>44687</v>
      </c>
      <c r="K13">
        <f t="shared" si="4"/>
        <v>1</v>
      </c>
      <c r="L13">
        <v>11</v>
      </c>
      <c r="M13" t="s">
        <v>585</v>
      </c>
      <c r="N13" s="70" t="s">
        <v>664</v>
      </c>
      <c r="O13" t="s">
        <v>707</v>
      </c>
      <c r="P13" t="s">
        <v>72</v>
      </c>
      <c r="Q13" t="s">
        <v>70</v>
      </c>
      <c r="R13" t="s">
        <v>75</v>
      </c>
      <c r="S13" t="s">
        <v>71</v>
      </c>
      <c r="T13" t="s">
        <v>83</v>
      </c>
    </row>
    <row r="14" spans="1:21" x14ac:dyDescent="0.25">
      <c r="A14" t="s">
        <v>816</v>
      </c>
      <c r="B14" s="69" t="s">
        <v>801</v>
      </c>
      <c r="C14" t="str">
        <f t="shared" si="0"/>
        <v>INC_Sampling_7_ FP_Myt</v>
      </c>
      <c r="D14" s="78" t="str">
        <f t="shared" si="1"/>
        <v>INC_Sampling_7_ FP_Myt_12_T1</v>
      </c>
      <c r="E14" s="69" t="str">
        <f t="shared" si="2"/>
        <v>INC_Sampling_7_ FP_Myt_HSS</v>
      </c>
      <c r="F14">
        <v>7</v>
      </c>
      <c r="G14" s="70">
        <v>1</v>
      </c>
      <c r="H14" s="7">
        <v>44680</v>
      </c>
      <c r="I14" s="7">
        <v>44694</v>
      </c>
      <c r="J14" s="7">
        <v>44687</v>
      </c>
      <c r="K14">
        <f t="shared" si="4"/>
        <v>1</v>
      </c>
      <c r="L14">
        <v>12</v>
      </c>
      <c r="M14" t="s">
        <v>585</v>
      </c>
      <c r="N14" s="70" t="s">
        <v>664</v>
      </c>
      <c r="O14" t="s">
        <v>707</v>
      </c>
      <c r="P14" t="s">
        <v>72</v>
      </c>
      <c r="Q14" t="s">
        <v>70</v>
      </c>
      <c r="R14" t="s">
        <v>75</v>
      </c>
      <c r="S14" t="s">
        <v>71</v>
      </c>
      <c r="T14" t="s">
        <v>83</v>
      </c>
    </row>
    <row r="15" spans="1:21" x14ac:dyDescent="0.25">
      <c r="A15" t="s">
        <v>816</v>
      </c>
      <c r="B15" s="69" t="s">
        <v>801</v>
      </c>
      <c r="C15" t="str">
        <f t="shared" si="0"/>
        <v>INC_Sampling_7_ FP_Myt</v>
      </c>
      <c r="D15" s="78" t="str">
        <f t="shared" si="1"/>
        <v>INC_Sampling_7_ FP_Myt_13_T1</v>
      </c>
      <c r="E15" s="69" t="str">
        <f t="shared" si="2"/>
        <v>INC_Sampling_7_ FP_Myt_HSS</v>
      </c>
      <c r="F15">
        <v>7</v>
      </c>
      <c r="G15" s="70">
        <v>1</v>
      </c>
      <c r="H15" s="7">
        <v>44680</v>
      </c>
      <c r="I15" s="7">
        <v>44694</v>
      </c>
      <c r="J15" s="7">
        <v>44690</v>
      </c>
      <c r="K15">
        <f t="shared" si="4"/>
        <v>3</v>
      </c>
      <c r="L15">
        <v>13</v>
      </c>
      <c r="M15" t="s">
        <v>585</v>
      </c>
      <c r="N15" s="70" t="s">
        <v>664</v>
      </c>
      <c r="O15" t="s">
        <v>707</v>
      </c>
      <c r="P15" t="s">
        <v>72</v>
      </c>
      <c r="Q15" t="s">
        <v>70</v>
      </c>
      <c r="R15" t="s">
        <v>75</v>
      </c>
      <c r="S15" t="s">
        <v>71</v>
      </c>
      <c r="T15" t="s">
        <v>83</v>
      </c>
    </row>
    <row r="16" spans="1:21" x14ac:dyDescent="0.25">
      <c r="A16" t="s">
        <v>816</v>
      </c>
      <c r="B16" s="69" t="s">
        <v>801</v>
      </c>
      <c r="C16" t="str">
        <f t="shared" si="0"/>
        <v>INC_Sampling_7_ FP_Myt</v>
      </c>
      <c r="D16" s="78" t="str">
        <f t="shared" si="1"/>
        <v>INC_Sampling_7_ FP_Myt_14_T1</v>
      </c>
      <c r="E16" s="69" t="str">
        <f t="shared" si="2"/>
        <v>INC_Sampling_7_ FP_Myt_HSS</v>
      </c>
      <c r="F16">
        <v>7</v>
      </c>
      <c r="G16" s="70">
        <v>1</v>
      </c>
      <c r="H16" s="7">
        <v>44680</v>
      </c>
      <c r="I16" s="7">
        <v>44694</v>
      </c>
      <c r="J16" s="7">
        <v>44690</v>
      </c>
      <c r="K16">
        <f t="shared" si="4"/>
        <v>3</v>
      </c>
      <c r="L16">
        <v>14</v>
      </c>
      <c r="M16" t="s">
        <v>585</v>
      </c>
      <c r="N16" s="70" t="s">
        <v>664</v>
      </c>
      <c r="O16" t="s">
        <v>707</v>
      </c>
      <c r="P16" t="s">
        <v>72</v>
      </c>
      <c r="Q16" t="s">
        <v>70</v>
      </c>
      <c r="R16" t="s">
        <v>75</v>
      </c>
      <c r="S16" t="s">
        <v>71</v>
      </c>
      <c r="T16" t="s">
        <v>83</v>
      </c>
    </row>
    <row r="17" spans="1:20" x14ac:dyDescent="0.25">
      <c r="A17" t="s">
        <v>816</v>
      </c>
      <c r="B17" s="69" t="s">
        <v>801</v>
      </c>
      <c r="C17" t="str">
        <f t="shared" si="0"/>
        <v>INC_Sampling_7_ FP_Myt</v>
      </c>
      <c r="D17" s="78" t="str">
        <f t="shared" si="1"/>
        <v>INC_Sampling_7_ FP_Myt_15_T1</v>
      </c>
      <c r="E17" s="69" t="str">
        <f t="shared" si="2"/>
        <v>INC_Sampling_7_ FP_Myt_HSS</v>
      </c>
      <c r="F17">
        <v>7</v>
      </c>
      <c r="G17" s="70">
        <v>1</v>
      </c>
      <c r="H17" s="7">
        <v>44680</v>
      </c>
      <c r="I17" s="7">
        <v>44694</v>
      </c>
      <c r="J17" s="7">
        <v>44691</v>
      </c>
      <c r="K17">
        <f t="shared" si="4"/>
        <v>1</v>
      </c>
      <c r="L17">
        <v>15</v>
      </c>
      <c r="M17" t="s">
        <v>585</v>
      </c>
      <c r="N17" s="70" t="s">
        <v>664</v>
      </c>
      <c r="O17" t="s">
        <v>707</v>
      </c>
      <c r="P17" t="s">
        <v>72</v>
      </c>
      <c r="Q17" t="s">
        <v>70</v>
      </c>
      <c r="R17" t="s">
        <v>75</v>
      </c>
      <c r="S17" t="s">
        <v>71</v>
      </c>
      <c r="T17" t="s">
        <v>83</v>
      </c>
    </row>
    <row r="18" spans="1:20" x14ac:dyDescent="0.25">
      <c r="A18" t="s">
        <v>816</v>
      </c>
      <c r="B18" s="69" t="s">
        <v>801</v>
      </c>
      <c r="C18" t="str">
        <f t="shared" si="0"/>
        <v>INC_Sampling_7_ FP_Myt</v>
      </c>
      <c r="D18" s="78" t="str">
        <f t="shared" si="1"/>
        <v>INC_Sampling_7_ FP_Myt_16_T1</v>
      </c>
      <c r="E18" s="69" t="str">
        <f t="shared" si="2"/>
        <v>INC_Sampling_7_ FP_Myt_HSS</v>
      </c>
      <c r="F18">
        <v>7</v>
      </c>
      <c r="G18" s="70">
        <v>1</v>
      </c>
      <c r="H18" s="7">
        <v>44680</v>
      </c>
      <c r="I18" s="7">
        <v>44694</v>
      </c>
      <c r="J18" s="7">
        <v>44691</v>
      </c>
      <c r="K18">
        <f t="shared" si="4"/>
        <v>1</v>
      </c>
      <c r="L18">
        <v>16</v>
      </c>
      <c r="M18" t="s">
        <v>585</v>
      </c>
      <c r="N18" s="70" t="s">
        <v>664</v>
      </c>
      <c r="O18" t="s">
        <v>707</v>
      </c>
      <c r="P18" t="s">
        <v>72</v>
      </c>
      <c r="Q18" t="s">
        <v>70</v>
      </c>
      <c r="R18" t="s">
        <v>75</v>
      </c>
      <c r="S18" t="s">
        <v>71</v>
      </c>
      <c r="T18" t="s">
        <v>83</v>
      </c>
    </row>
    <row r="19" spans="1:20" x14ac:dyDescent="0.25">
      <c r="A19" t="s">
        <v>816</v>
      </c>
      <c r="B19" s="69" t="s">
        <v>801</v>
      </c>
      <c r="C19" t="str">
        <f t="shared" si="0"/>
        <v>INC_Sampling_7_ FP_Myt</v>
      </c>
      <c r="D19" s="78" t="str">
        <f t="shared" si="1"/>
        <v>INC_Sampling_7_ FP_Myt_17_T1</v>
      </c>
      <c r="E19" s="69" t="str">
        <f t="shared" si="2"/>
        <v>INC_Sampling_7_ FP_Myt_HSS</v>
      </c>
      <c r="F19">
        <v>7</v>
      </c>
      <c r="G19" s="70">
        <v>1</v>
      </c>
      <c r="H19" s="7">
        <v>44680</v>
      </c>
      <c r="I19" s="7">
        <v>44694</v>
      </c>
      <c r="J19" s="7">
        <v>44692</v>
      </c>
      <c r="K19">
        <f t="shared" si="4"/>
        <v>1</v>
      </c>
      <c r="L19">
        <v>17</v>
      </c>
      <c r="M19" t="s">
        <v>585</v>
      </c>
      <c r="N19" s="70" t="s">
        <v>664</v>
      </c>
      <c r="O19" t="s">
        <v>707</v>
      </c>
      <c r="P19" t="s">
        <v>72</v>
      </c>
      <c r="Q19" t="s">
        <v>70</v>
      </c>
      <c r="R19" t="s">
        <v>75</v>
      </c>
      <c r="S19" t="s">
        <v>71</v>
      </c>
      <c r="T19" t="s">
        <v>83</v>
      </c>
    </row>
    <row r="20" spans="1:20" x14ac:dyDescent="0.25">
      <c r="A20" t="s">
        <v>816</v>
      </c>
      <c r="B20" s="69" t="s">
        <v>801</v>
      </c>
      <c r="C20" t="str">
        <f t="shared" si="0"/>
        <v>INC_Sampling_7_ FP_Myt</v>
      </c>
      <c r="D20" s="78" t="str">
        <f t="shared" si="1"/>
        <v>INC_Sampling_7_ FP_Myt_18_T1</v>
      </c>
      <c r="E20" s="69" t="str">
        <f t="shared" si="2"/>
        <v>INC_Sampling_7_ FP_Myt_HSS</v>
      </c>
      <c r="F20">
        <v>7</v>
      </c>
      <c r="G20" s="70">
        <v>1</v>
      </c>
      <c r="H20" s="7">
        <v>44680</v>
      </c>
      <c r="I20" s="7">
        <v>44694</v>
      </c>
      <c r="J20" s="7">
        <v>44692</v>
      </c>
      <c r="K20">
        <f t="shared" si="4"/>
        <v>1</v>
      </c>
      <c r="L20">
        <v>18</v>
      </c>
      <c r="M20" t="s">
        <v>585</v>
      </c>
      <c r="N20" s="70" t="s">
        <v>664</v>
      </c>
      <c r="O20" t="s">
        <v>707</v>
      </c>
      <c r="P20" t="s">
        <v>72</v>
      </c>
      <c r="Q20" t="s">
        <v>70</v>
      </c>
      <c r="R20" t="s">
        <v>75</v>
      </c>
      <c r="S20" t="s">
        <v>71</v>
      </c>
      <c r="T20" t="s">
        <v>83</v>
      </c>
    </row>
    <row r="21" spans="1:20" x14ac:dyDescent="0.25">
      <c r="A21" t="s">
        <v>816</v>
      </c>
      <c r="B21" s="69" t="s">
        <v>801</v>
      </c>
      <c r="C21" t="str">
        <f t="shared" si="0"/>
        <v>INC_Sampling_7_ FP_Myt</v>
      </c>
      <c r="D21" s="78" t="str">
        <f t="shared" si="1"/>
        <v>INC_Sampling_7_ FP_Myt_19_T1</v>
      </c>
      <c r="E21" s="69" t="str">
        <f t="shared" si="2"/>
        <v>INC_Sampling_7_ FP_Myt_HSS</v>
      </c>
      <c r="F21">
        <v>7</v>
      </c>
      <c r="G21" s="70">
        <v>1</v>
      </c>
      <c r="H21" s="7">
        <v>44680</v>
      </c>
      <c r="I21" s="7">
        <v>44694</v>
      </c>
      <c r="J21" s="7">
        <v>44693</v>
      </c>
      <c r="K21">
        <f t="shared" si="4"/>
        <v>1</v>
      </c>
      <c r="L21">
        <v>19</v>
      </c>
      <c r="M21" t="s">
        <v>585</v>
      </c>
      <c r="N21" s="70" t="s">
        <v>664</v>
      </c>
      <c r="O21" t="s">
        <v>707</v>
      </c>
      <c r="P21" t="s">
        <v>72</v>
      </c>
      <c r="Q21" t="s">
        <v>70</v>
      </c>
      <c r="R21" t="s">
        <v>75</v>
      </c>
      <c r="S21" t="s">
        <v>71</v>
      </c>
      <c r="T21" t="s">
        <v>83</v>
      </c>
    </row>
    <row r="22" spans="1:20" x14ac:dyDescent="0.25">
      <c r="A22" t="s">
        <v>816</v>
      </c>
      <c r="B22" s="69" t="s">
        <v>801</v>
      </c>
      <c r="C22" t="str">
        <f t="shared" si="0"/>
        <v>INC_Sampling_7_ FP_Myt</v>
      </c>
      <c r="D22" s="78" t="str">
        <f t="shared" si="1"/>
        <v>INC_Sampling_7_ FP_Myt_20_T1</v>
      </c>
      <c r="E22" s="69" t="str">
        <f t="shared" si="2"/>
        <v>INC_Sampling_7_ FP_Myt_HSS</v>
      </c>
      <c r="F22">
        <v>7</v>
      </c>
      <c r="G22" s="70">
        <v>1</v>
      </c>
      <c r="H22" s="7">
        <v>44680</v>
      </c>
      <c r="I22" s="7">
        <v>44694</v>
      </c>
      <c r="J22" s="7">
        <v>44693</v>
      </c>
      <c r="K22">
        <f t="shared" si="4"/>
        <v>1</v>
      </c>
      <c r="L22">
        <v>20</v>
      </c>
      <c r="M22" t="s">
        <v>585</v>
      </c>
      <c r="N22" s="70" t="s">
        <v>664</v>
      </c>
      <c r="O22" t="s">
        <v>707</v>
      </c>
      <c r="P22" t="s">
        <v>72</v>
      </c>
      <c r="Q22" t="s">
        <v>70</v>
      </c>
      <c r="R22" t="s">
        <v>75</v>
      </c>
      <c r="S22" t="s">
        <v>71</v>
      </c>
      <c r="T22" t="s">
        <v>83</v>
      </c>
    </row>
    <row r="23" spans="1:20" x14ac:dyDescent="0.25">
      <c r="A23" t="s">
        <v>816</v>
      </c>
      <c r="B23" s="69" t="s">
        <v>801</v>
      </c>
      <c r="C23" t="str">
        <f t="shared" si="0"/>
        <v>INC_Sampling_7_ FP_Myt</v>
      </c>
      <c r="D23" s="78" t="str">
        <f t="shared" si="1"/>
        <v>INC_Sampling_7_ FP_Myt_21_T1</v>
      </c>
      <c r="E23" s="69" t="str">
        <f t="shared" si="2"/>
        <v>INC_Sampling_7_ FP_Myt_HSS</v>
      </c>
      <c r="F23">
        <v>7</v>
      </c>
      <c r="G23" s="70">
        <v>1</v>
      </c>
      <c r="H23" s="7">
        <v>44680</v>
      </c>
      <c r="I23" s="7">
        <v>44694</v>
      </c>
      <c r="J23" s="7">
        <v>44694</v>
      </c>
      <c r="K23">
        <f t="shared" si="4"/>
        <v>1</v>
      </c>
      <c r="L23">
        <v>21</v>
      </c>
      <c r="M23" t="s">
        <v>585</v>
      </c>
      <c r="N23" s="70" t="s">
        <v>664</v>
      </c>
      <c r="O23" t="s">
        <v>707</v>
      </c>
      <c r="P23" t="s">
        <v>72</v>
      </c>
      <c r="Q23" t="s">
        <v>70</v>
      </c>
      <c r="R23" t="s">
        <v>75</v>
      </c>
      <c r="S23" t="s">
        <v>71</v>
      </c>
      <c r="T23" t="s">
        <v>83</v>
      </c>
    </row>
    <row r="24" spans="1:20" x14ac:dyDescent="0.25">
      <c r="A24" t="s">
        <v>816</v>
      </c>
      <c r="B24" s="69" t="s">
        <v>801</v>
      </c>
      <c r="C24" t="str">
        <f t="shared" si="0"/>
        <v>INC_Sampling_7_ FP_Myt</v>
      </c>
      <c r="D24" s="78" t="str">
        <f t="shared" si="1"/>
        <v>INC_Sampling_7_ FP_Myt_22_T1</v>
      </c>
      <c r="E24" s="69" t="str">
        <f t="shared" si="2"/>
        <v>INC_Sampling_7_ FP_Myt_HSS</v>
      </c>
      <c r="F24">
        <v>7</v>
      </c>
      <c r="G24" s="70">
        <v>1</v>
      </c>
      <c r="H24" s="7">
        <v>44680</v>
      </c>
      <c r="I24" s="7">
        <v>44694</v>
      </c>
      <c r="J24" s="7">
        <v>44694</v>
      </c>
      <c r="K24">
        <f t="shared" si="4"/>
        <v>1</v>
      </c>
      <c r="L24">
        <v>22</v>
      </c>
      <c r="M24" t="s">
        <v>585</v>
      </c>
      <c r="N24" s="70" t="s">
        <v>664</v>
      </c>
      <c r="O24" t="s">
        <v>707</v>
      </c>
      <c r="P24" t="s">
        <v>72</v>
      </c>
      <c r="Q24" t="s">
        <v>70</v>
      </c>
      <c r="R24" t="s">
        <v>75</v>
      </c>
      <c r="S24" t="s">
        <v>71</v>
      </c>
      <c r="T24" t="s">
        <v>83</v>
      </c>
    </row>
    <row r="25" spans="1:20" x14ac:dyDescent="0.25">
      <c r="D25" s="78"/>
      <c r="H25" s="7"/>
      <c r="I25" s="7"/>
      <c r="J25" s="7"/>
    </row>
    <row r="26" spans="1:20" x14ac:dyDescent="0.25">
      <c r="A26" t="s">
        <v>817</v>
      </c>
      <c r="B26" s="69" t="s">
        <v>802</v>
      </c>
      <c r="C26" t="str">
        <f t="shared" ref="C26:C47" si="5">"INC_Sampling_"&amp;F26&amp;"_ FP_"&amp;LEFT(B26,3)</f>
        <v>INC_Sampling_7_ FP_Met</v>
      </c>
      <c r="D26" s="78" t="str">
        <f t="shared" ref="D26:D47" si="6">C26&amp;"_"&amp;L26&amp;"_T"&amp;G26</f>
        <v>INC_Sampling_7_ FP_Met_1_T1</v>
      </c>
      <c r="E26" s="69" t="str">
        <f t="shared" ref="E26:E47" si="7">"INC_Sampling_"&amp;F26&amp;"_ FP_"&amp;LEFT(B26,3)&amp;"_"&amp;N26</f>
        <v>INC_Sampling_7_ FP_Met_FD</v>
      </c>
      <c r="F26">
        <v>7</v>
      </c>
      <c r="G26" s="70">
        <v>1</v>
      </c>
      <c r="H26" s="7">
        <v>44680</v>
      </c>
      <c r="I26" s="7">
        <v>44694</v>
      </c>
      <c r="J26" s="7">
        <v>44680</v>
      </c>
      <c r="K26">
        <f t="shared" si="3"/>
        <v>0</v>
      </c>
      <c r="L26">
        <v>1</v>
      </c>
      <c r="M26" t="s">
        <v>585</v>
      </c>
      <c r="N26" s="70" t="s">
        <v>588</v>
      </c>
      <c r="O26" t="s">
        <v>707</v>
      </c>
      <c r="P26" t="s">
        <v>72</v>
      </c>
      <c r="Q26" t="s">
        <v>70</v>
      </c>
      <c r="R26" t="s">
        <v>75</v>
      </c>
      <c r="S26" t="s">
        <v>71</v>
      </c>
      <c r="T26" t="s">
        <v>83</v>
      </c>
    </row>
    <row r="27" spans="1:20" x14ac:dyDescent="0.25">
      <c r="A27" t="s">
        <v>817</v>
      </c>
      <c r="B27" s="69" t="s">
        <v>802</v>
      </c>
      <c r="C27" t="str">
        <f t="shared" si="5"/>
        <v>INC_Sampling_7_ FP_Met</v>
      </c>
      <c r="D27" s="78" t="str">
        <f t="shared" si="6"/>
        <v>INC_Sampling_7_ FP_Met_2_T1</v>
      </c>
      <c r="E27" s="69" t="str">
        <f t="shared" si="7"/>
        <v>INC_Sampling_7_ FP_Met_FD</v>
      </c>
      <c r="F27">
        <v>7</v>
      </c>
      <c r="G27" s="70">
        <v>1</v>
      </c>
      <c r="H27" s="7">
        <v>44680</v>
      </c>
      <c r="I27" s="7">
        <v>44694</v>
      </c>
      <c r="J27" s="7">
        <v>44680</v>
      </c>
      <c r="K27">
        <f t="shared" si="3"/>
        <v>0</v>
      </c>
      <c r="L27">
        <v>2</v>
      </c>
      <c r="M27" t="s">
        <v>585</v>
      </c>
      <c r="N27" s="70" t="s">
        <v>588</v>
      </c>
      <c r="O27" t="s">
        <v>707</v>
      </c>
      <c r="P27" t="s">
        <v>72</v>
      </c>
      <c r="Q27" t="s">
        <v>70</v>
      </c>
      <c r="R27" t="s">
        <v>75</v>
      </c>
      <c r="S27" t="s">
        <v>71</v>
      </c>
      <c r="T27" t="s">
        <v>83</v>
      </c>
    </row>
    <row r="28" spans="1:20" x14ac:dyDescent="0.25">
      <c r="A28" t="s">
        <v>817</v>
      </c>
      <c r="B28" s="69" t="s">
        <v>802</v>
      </c>
      <c r="C28" t="str">
        <f t="shared" si="5"/>
        <v>INC_Sampling_7_ FP_Met</v>
      </c>
      <c r="D28" s="78" t="str">
        <f t="shared" si="6"/>
        <v>INC_Sampling_7_ FP_Met_3_T1</v>
      </c>
      <c r="E28" s="69" t="str">
        <f t="shared" si="7"/>
        <v>INC_Sampling_7_ FP_Met_FD</v>
      </c>
      <c r="F28">
        <v>7</v>
      </c>
      <c r="G28" s="70">
        <v>1</v>
      </c>
      <c r="H28" s="7">
        <v>44680</v>
      </c>
      <c r="I28" s="7">
        <v>44694</v>
      </c>
      <c r="J28" s="7">
        <v>44683</v>
      </c>
      <c r="K28">
        <f t="shared" si="3"/>
        <v>3</v>
      </c>
      <c r="L28">
        <v>3</v>
      </c>
      <c r="M28" t="s">
        <v>585</v>
      </c>
      <c r="N28" s="70" t="s">
        <v>588</v>
      </c>
      <c r="O28" t="s">
        <v>707</v>
      </c>
      <c r="P28" t="s">
        <v>72</v>
      </c>
      <c r="Q28" t="s">
        <v>70</v>
      </c>
      <c r="R28" t="s">
        <v>75</v>
      </c>
      <c r="S28" t="s">
        <v>71</v>
      </c>
      <c r="T28" t="s">
        <v>83</v>
      </c>
    </row>
    <row r="29" spans="1:20" x14ac:dyDescent="0.25">
      <c r="A29" t="s">
        <v>817</v>
      </c>
      <c r="B29" s="69" t="s">
        <v>802</v>
      </c>
      <c r="C29" t="str">
        <f t="shared" si="5"/>
        <v>INC_Sampling_7_ FP_Met</v>
      </c>
      <c r="D29" s="78" t="str">
        <f t="shared" si="6"/>
        <v>INC_Sampling_7_ FP_Met_4_T1</v>
      </c>
      <c r="E29" s="69" t="str">
        <f t="shared" si="7"/>
        <v>INC_Sampling_7_ FP_Met_FD</v>
      </c>
      <c r="F29">
        <v>7</v>
      </c>
      <c r="G29" s="70">
        <v>1</v>
      </c>
      <c r="H29" s="7">
        <v>44680</v>
      </c>
      <c r="I29" s="7">
        <v>44694</v>
      </c>
      <c r="J29" s="7">
        <v>44683</v>
      </c>
      <c r="K29">
        <f t="shared" si="3"/>
        <v>3</v>
      </c>
      <c r="L29">
        <v>4</v>
      </c>
      <c r="M29" t="s">
        <v>585</v>
      </c>
      <c r="N29" s="70" t="s">
        <v>588</v>
      </c>
      <c r="O29" t="s">
        <v>707</v>
      </c>
      <c r="P29" t="s">
        <v>72</v>
      </c>
      <c r="Q29" t="s">
        <v>70</v>
      </c>
      <c r="R29" t="s">
        <v>75</v>
      </c>
      <c r="S29" t="s">
        <v>71</v>
      </c>
      <c r="T29" t="s">
        <v>83</v>
      </c>
    </row>
    <row r="30" spans="1:20" x14ac:dyDescent="0.25">
      <c r="A30" t="s">
        <v>817</v>
      </c>
      <c r="B30" s="69" t="s">
        <v>802</v>
      </c>
      <c r="C30" t="str">
        <f t="shared" si="5"/>
        <v>INC_Sampling_7_ FP_Met</v>
      </c>
      <c r="D30" s="78" t="str">
        <f t="shared" si="6"/>
        <v>INC_Sampling_7_ FP_Met_5_T1</v>
      </c>
      <c r="E30" s="69" t="str">
        <f t="shared" si="7"/>
        <v>INC_Sampling_7_ FP_Met_HSS</v>
      </c>
      <c r="F30">
        <v>7</v>
      </c>
      <c r="G30" s="70">
        <v>1</v>
      </c>
      <c r="H30" s="7">
        <v>44680</v>
      </c>
      <c r="I30" s="7">
        <v>44694</v>
      </c>
      <c r="J30" s="7">
        <v>44684</v>
      </c>
      <c r="K30">
        <f>DATEDIF(J28,J30,"d")</f>
        <v>1</v>
      </c>
      <c r="L30">
        <v>5</v>
      </c>
      <c r="M30" t="s">
        <v>585</v>
      </c>
      <c r="N30" s="70" t="s">
        <v>664</v>
      </c>
      <c r="O30" t="s">
        <v>707</v>
      </c>
      <c r="P30" t="s">
        <v>72</v>
      </c>
      <c r="Q30" t="s">
        <v>70</v>
      </c>
      <c r="R30" t="s">
        <v>75</v>
      </c>
      <c r="S30" t="s">
        <v>71</v>
      </c>
      <c r="T30" t="s">
        <v>83</v>
      </c>
    </row>
    <row r="31" spans="1:20" x14ac:dyDescent="0.25">
      <c r="A31" t="s">
        <v>817</v>
      </c>
      <c r="B31" s="69" t="s">
        <v>802</v>
      </c>
      <c r="C31" t="str">
        <f t="shared" si="5"/>
        <v>INC_Sampling_7_ FP_Met</v>
      </c>
      <c r="D31" s="78" t="str">
        <f t="shared" si="6"/>
        <v>INC_Sampling_7_ FP_Met_6_T1</v>
      </c>
      <c r="E31" s="69" t="str">
        <f t="shared" si="7"/>
        <v>INC_Sampling_7_ FP_Met_HSS</v>
      </c>
      <c r="F31">
        <v>7</v>
      </c>
      <c r="G31" s="70">
        <v>1</v>
      </c>
      <c r="H31" s="7">
        <v>44680</v>
      </c>
      <c r="I31" s="7">
        <v>44694</v>
      </c>
      <c r="J31" s="7">
        <v>44684</v>
      </c>
      <c r="K31">
        <f t="shared" ref="K31:K47" si="8">DATEDIF(J29,J31,"d")</f>
        <v>1</v>
      </c>
      <c r="L31">
        <v>6</v>
      </c>
      <c r="M31" t="s">
        <v>585</v>
      </c>
      <c r="N31" s="70" t="s">
        <v>664</v>
      </c>
      <c r="O31" t="s">
        <v>707</v>
      </c>
      <c r="P31" t="s">
        <v>72</v>
      </c>
      <c r="Q31" t="s">
        <v>70</v>
      </c>
      <c r="R31" t="s">
        <v>75</v>
      </c>
      <c r="S31" t="s">
        <v>71</v>
      </c>
      <c r="T31" t="s">
        <v>83</v>
      </c>
    </row>
    <row r="32" spans="1:20" x14ac:dyDescent="0.25">
      <c r="A32" t="s">
        <v>817</v>
      </c>
      <c r="B32" s="69" t="s">
        <v>802</v>
      </c>
      <c r="C32" t="str">
        <f t="shared" si="5"/>
        <v>INC_Sampling_7_ FP_Met</v>
      </c>
      <c r="D32" s="78" t="str">
        <f t="shared" si="6"/>
        <v>INC_Sampling_7_ FP_Met_7_T1</v>
      </c>
      <c r="E32" s="69" t="str">
        <f t="shared" si="7"/>
        <v>INC_Sampling_7_ FP_Met_HSS</v>
      </c>
      <c r="F32">
        <v>7</v>
      </c>
      <c r="G32" s="70">
        <v>1</v>
      </c>
      <c r="H32" s="7">
        <v>44680</v>
      </c>
      <c r="I32" s="7">
        <v>44694</v>
      </c>
      <c r="J32" s="7">
        <v>44685</v>
      </c>
      <c r="K32">
        <f t="shared" si="8"/>
        <v>1</v>
      </c>
      <c r="L32">
        <v>7</v>
      </c>
      <c r="M32" t="s">
        <v>585</v>
      </c>
      <c r="N32" s="70" t="s">
        <v>664</v>
      </c>
      <c r="O32" t="s">
        <v>707</v>
      </c>
      <c r="P32" t="s">
        <v>72</v>
      </c>
      <c r="Q32" t="s">
        <v>70</v>
      </c>
      <c r="R32" t="s">
        <v>75</v>
      </c>
      <c r="S32" t="s">
        <v>71</v>
      </c>
      <c r="T32" t="s">
        <v>83</v>
      </c>
    </row>
    <row r="33" spans="1:20" x14ac:dyDescent="0.25">
      <c r="A33" t="s">
        <v>817</v>
      </c>
      <c r="B33" s="69" t="s">
        <v>802</v>
      </c>
      <c r="C33" t="str">
        <f t="shared" si="5"/>
        <v>INC_Sampling_7_ FP_Met</v>
      </c>
      <c r="D33" s="78" t="str">
        <f t="shared" si="6"/>
        <v>INC_Sampling_7_ FP_Met_8_T1</v>
      </c>
      <c r="E33" s="69" t="str">
        <f t="shared" si="7"/>
        <v>INC_Sampling_7_ FP_Met_HSS</v>
      </c>
      <c r="F33">
        <v>7</v>
      </c>
      <c r="G33" s="70">
        <v>1</v>
      </c>
      <c r="H33" s="7">
        <v>44680</v>
      </c>
      <c r="I33" s="7">
        <v>44694</v>
      </c>
      <c r="J33" s="7">
        <v>44685</v>
      </c>
      <c r="K33">
        <f t="shared" si="8"/>
        <v>1</v>
      </c>
      <c r="L33">
        <v>8</v>
      </c>
      <c r="M33" t="s">
        <v>585</v>
      </c>
      <c r="N33" s="70" t="s">
        <v>664</v>
      </c>
      <c r="O33" t="s">
        <v>707</v>
      </c>
      <c r="P33" t="s">
        <v>72</v>
      </c>
      <c r="Q33" t="s">
        <v>70</v>
      </c>
      <c r="R33" t="s">
        <v>75</v>
      </c>
      <c r="S33" t="s">
        <v>71</v>
      </c>
      <c r="T33" t="s">
        <v>83</v>
      </c>
    </row>
    <row r="34" spans="1:20" x14ac:dyDescent="0.25">
      <c r="A34" t="s">
        <v>817</v>
      </c>
      <c r="B34" s="69" t="s">
        <v>802</v>
      </c>
      <c r="C34" t="str">
        <f t="shared" si="5"/>
        <v>INC_Sampling_7_ FP_Met</v>
      </c>
      <c r="D34" s="78" t="str">
        <f t="shared" si="6"/>
        <v>INC_Sampling_7_ FP_Met_9_T1</v>
      </c>
      <c r="E34" s="69" t="str">
        <f t="shared" si="7"/>
        <v>INC_Sampling_7_ FP_Met_HSS</v>
      </c>
      <c r="F34">
        <v>7</v>
      </c>
      <c r="G34" s="70">
        <v>1</v>
      </c>
      <c r="H34" s="7">
        <v>44680</v>
      </c>
      <c r="I34" s="7">
        <v>44694</v>
      </c>
      <c r="J34" s="7">
        <v>44686</v>
      </c>
      <c r="K34">
        <f t="shared" si="8"/>
        <v>1</v>
      </c>
      <c r="L34">
        <v>9</v>
      </c>
      <c r="M34" t="s">
        <v>585</v>
      </c>
      <c r="N34" s="70" t="s">
        <v>664</v>
      </c>
      <c r="O34" t="s">
        <v>707</v>
      </c>
      <c r="P34" t="s">
        <v>72</v>
      </c>
      <c r="Q34" t="s">
        <v>70</v>
      </c>
      <c r="R34" t="s">
        <v>75</v>
      </c>
      <c r="S34" t="s">
        <v>71</v>
      </c>
      <c r="T34" t="s">
        <v>83</v>
      </c>
    </row>
    <row r="35" spans="1:20" x14ac:dyDescent="0.25">
      <c r="A35" t="s">
        <v>817</v>
      </c>
      <c r="B35" s="69" t="s">
        <v>802</v>
      </c>
      <c r="C35" t="str">
        <f t="shared" si="5"/>
        <v>INC_Sampling_7_ FP_Met</v>
      </c>
      <c r="D35" s="78" t="str">
        <f t="shared" si="6"/>
        <v>INC_Sampling_7_ FP_Met_10_T1</v>
      </c>
      <c r="E35" s="69" t="str">
        <f t="shared" si="7"/>
        <v>INC_Sampling_7_ FP_Met_HSS</v>
      </c>
      <c r="F35">
        <v>7</v>
      </c>
      <c r="G35" s="70">
        <v>1</v>
      </c>
      <c r="H35" s="7">
        <v>44680</v>
      </c>
      <c r="I35" s="7">
        <v>44694</v>
      </c>
      <c r="J35" s="7">
        <v>44686</v>
      </c>
      <c r="K35">
        <f t="shared" si="8"/>
        <v>1</v>
      </c>
      <c r="L35">
        <v>10</v>
      </c>
      <c r="M35" t="s">
        <v>585</v>
      </c>
      <c r="N35" s="70" t="s">
        <v>664</v>
      </c>
      <c r="O35" t="s">
        <v>707</v>
      </c>
      <c r="P35" t="s">
        <v>72</v>
      </c>
      <c r="Q35" t="s">
        <v>70</v>
      </c>
      <c r="R35" t="s">
        <v>75</v>
      </c>
      <c r="S35" t="s">
        <v>71</v>
      </c>
      <c r="T35" t="s">
        <v>83</v>
      </c>
    </row>
    <row r="36" spans="1:20" x14ac:dyDescent="0.25">
      <c r="A36" t="s">
        <v>817</v>
      </c>
      <c r="B36" s="69" t="s">
        <v>802</v>
      </c>
      <c r="C36" t="str">
        <f t="shared" si="5"/>
        <v>INC_Sampling_7_ FP_Met</v>
      </c>
      <c r="D36" s="78" t="str">
        <f t="shared" si="6"/>
        <v>INC_Sampling_7_ FP_Met_11_T1</v>
      </c>
      <c r="E36" s="69" t="str">
        <f t="shared" si="7"/>
        <v>INC_Sampling_7_ FP_Met_HSS</v>
      </c>
      <c r="F36">
        <v>7</v>
      </c>
      <c r="G36" s="70">
        <v>1</v>
      </c>
      <c r="H36" s="7">
        <v>44680</v>
      </c>
      <c r="I36" s="7">
        <v>44694</v>
      </c>
      <c r="J36" s="7">
        <v>44687</v>
      </c>
      <c r="K36">
        <f t="shared" si="8"/>
        <v>1</v>
      </c>
      <c r="L36">
        <v>11</v>
      </c>
      <c r="M36" t="s">
        <v>585</v>
      </c>
      <c r="N36" s="70" t="s">
        <v>664</v>
      </c>
      <c r="O36" t="s">
        <v>707</v>
      </c>
      <c r="P36" t="s">
        <v>72</v>
      </c>
      <c r="Q36" t="s">
        <v>70</v>
      </c>
      <c r="R36" t="s">
        <v>75</v>
      </c>
      <c r="S36" t="s">
        <v>71</v>
      </c>
      <c r="T36" t="s">
        <v>83</v>
      </c>
    </row>
    <row r="37" spans="1:20" x14ac:dyDescent="0.25">
      <c r="A37" t="s">
        <v>817</v>
      </c>
      <c r="B37" s="69" t="s">
        <v>802</v>
      </c>
      <c r="C37" t="str">
        <f t="shared" si="5"/>
        <v>INC_Sampling_7_ FP_Met</v>
      </c>
      <c r="D37" s="78" t="str">
        <f t="shared" si="6"/>
        <v>INC_Sampling_7_ FP_Met_12_T1</v>
      </c>
      <c r="E37" s="69" t="str">
        <f t="shared" si="7"/>
        <v>INC_Sampling_7_ FP_Met_HSS</v>
      </c>
      <c r="F37">
        <v>7</v>
      </c>
      <c r="G37" s="70">
        <v>1</v>
      </c>
      <c r="H37" s="7">
        <v>44680</v>
      </c>
      <c r="I37" s="7">
        <v>44694</v>
      </c>
      <c r="J37" s="7">
        <v>44687</v>
      </c>
      <c r="K37">
        <f t="shared" si="8"/>
        <v>1</v>
      </c>
      <c r="L37">
        <v>12</v>
      </c>
      <c r="M37" t="s">
        <v>585</v>
      </c>
      <c r="N37" s="70" t="s">
        <v>664</v>
      </c>
      <c r="O37" t="s">
        <v>707</v>
      </c>
      <c r="P37" t="s">
        <v>72</v>
      </c>
      <c r="Q37" t="s">
        <v>70</v>
      </c>
      <c r="R37" t="s">
        <v>75</v>
      </c>
      <c r="S37" t="s">
        <v>71</v>
      </c>
      <c r="T37" t="s">
        <v>83</v>
      </c>
    </row>
    <row r="38" spans="1:20" x14ac:dyDescent="0.25">
      <c r="A38" t="s">
        <v>817</v>
      </c>
      <c r="B38" s="69" t="s">
        <v>802</v>
      </c>
      <c r="C38" t="str">
        <f t="shared" si="5"/>
        <v>INC_Sampling_7_ FP_Met</v>
      </c>
      <c r="D38" s="78" t="str">
        <f t="shared" si="6"/>
        <v>INC_Sampling_7_ FP_Met_13_T1</v>
      </c>
      <c r="E38" s="69" t="str">
        <f t="shared" si="7"/>
        <v>INC_Sampling_7_ FP_Met_HSS</v>
      </c>
      <c r="F38">
        <v>7</v>
      </c>
      <c r="G38" s="70">
        <v>1</v>
      </c>
      <c r="H38" s="7">
        <v>44680</v>
      </c>
      <c r="I38" s="7">
        <v>44694</v>
      </c>
      <c r="J38" s="7">
        <v>44690</v>
      </c>
      <c r="K38">
        <f t="shared" si="8"/>
        <v>3</v>
      </c>
      <c r="L38">
        <v>13</v>
      </c>
      <c r="M38" t="s">
        <v>585</v>
      </c>
      <c r="N38" s="70" t="s">
        <v>664</v>
      </c>
      <c r="O38" t="s">
        <v>707</v>
      </c>
      <c r="P38" t="s">
        <v>72</v>
      </c>
      <c r="Q38" t="s">
        <v>70</v>
      </c>
      <c r="R38" t="s">
        <v>75</v>
      </c>
      <c r="S38" t="s">
        <v>71</v>
      </c>
      <c r="T38" t="s">
        <v>83</v>
      </c>
    </row>
    <row r="39" spans="1:20" x14ac:dyDescent="0.25">
      <c r="A39" t="s">
        <v>817</v>
      </c>
      <c r="B39" s="69" t="s">
        <v>802</v>
      </c>
      <c r="C39" t="str">
        <f t="shared" si="5"/>
        <v>INC_Sampling_7_ FP_Met</v>
      </c>
      <c r="D39" s="78" t="str">
        <f t="shared" si="6"/>
        <v>INC_Sampling_7_ FP_Met_14_T1</v>
      </c>
      <c r="E39" s="69" t="str">
        <f t="shared" si="7"/>
        <v>INC_Sampling_7_ FP_Met_HSS</v>
      </c>
      <c r="F39">
        <v>7</v>
      </c>
      <c r="G39" s="70">
        <v>1</v>
      </c>
      <c r="H39" s="7">
        <v>44680</v>
      </c>
      <c r="I39" s="7">
        <v>44694</v>
      </c>
      <c r="J39" s="7">
        <v>44690</v>
      </c>
      <c r="K39">
        <f t="shared" si="8"/>
        <v>3</v>
      </c>
      <c r="L39">
        <v>14</v>
      </c>
      <c r="M39" t="s">
        <v>585</v>
      </c>
      <c r="N39" s="70" t="s">
        <v>664</v>
      </c>
      <c r="O39" t="s">
        <v>707</v>
      </c>
      <c r="P39" t="s">
        <v>72</v>
      </c>
      <c r="Q39" t="s">
        <v>70</v>
      </c>
      <c r="R39" t="s">
        <v>75</v>
      </c>
      <c r="S39" t="s">
        <v>71</v>
      </c>
      <c r="T39" t="s">
        <v>83</v>
      </c>
    </row>
    <row r="40" spans="1:20" x14ac:dyDescent="0.25">
      <c r="A40" t="s">
        <v>817</v>
      </c>
      <c r="B40" s="69" t="s">
        <v>802</v>
      </c>
      <c r="C40" t="str">
        <f t="shared" si="5"/>
        <v>INC_Sampling_7_ FP_Met</v>
      </c>
      <c r="D40" s="78" t="str">
        <f t="shared" si="6"/>
        <v>INC_Sampling_7_ FP_Met_15_T1</v>
      </c>
      <c r="E40" s="69" t="str">
        <f t="shared" si="7"/>
        <v>INC_Sampling_7_ FP_Met_HSS</v>
      </c>
      <c r="F40">
        <v>7</v>
      </c>
      <c r="G40" s="70">
        <v>1</v>
      </c>
      <c r="H40" s="7">
        <v>44680</v>
      </c>
      <c r="I40" s="7">
        <v>44694</v>
      </c>
      <c r="J40" s="7">
        <v>44691</v>
      </c>
      <c r="K40">
        <f t="shared" si="8"/>
        <v>1</v>
      </c>
      <c r="L40">
        <v>15</v>
      </c>
      <c r="M40" t="s">
        <v>585</v>
      </c>
      <c r="N40" s="70" t="s">
        <v>664</v>
      </c>
      <c r="O40" t="s">
        <v>707</v>
      </c>
      <c r="P40" t="s">
        <v>72</v>
      </c>
      <c r="Q40" t="s">
        <v>70</v>
      </c>
      <c r="R40" t="s">
        <v>75</v>
      </c>
      <c r="S40" t="s">
        <v>71</v>
      </c>
      <c r="T40" t="s">
        <v>83</v>
      </c>
    </row>
    <row r="41" spans="1:20" x14ac:dyDescent="0.25">
      <c r="A41" t="s">
        <v>817</v>
      </c>
      <c r="B41" s="69" t="s">
        <v>802</v>
      </c>
      <c r="C41" t="str">
        <f t="shared" si="5"/>
        <v>INC_Sampling_7_ FP_Met</v>
      </c>
      <c r="D41" s="78" t="str">
        <f t="shared" si="6"/>
        <v>INC_Sampling_7_ FP_Met_16_T1</v>
      </c>
      <c r="E41" s="69" t="str">
        <f t="shared" si="7"/>
        <v>INC_Sampling_7_ FP_Met_HSS</v>
      </c>
      <c r="F41">
        <v>7</v>
      </c>
      <c r="G41" s="70">
        <v>1</v>
      </c>
      <c r="H41" s="7">
        <v>44680</v>
      </c>
      <c r="I41" s="7">
        <v>44694</v>
      </c>
      <c r="J41" s="7">
        <v>44691</v>
      </c>
      <c r="K41">
        <f t="shared" si="8"/>
        <v>1</v>
      </c>
      <c r="L41">
        <v>16</v>
      </c>
      <c r="M41" t="s">
        <v>585</v>
      </c>
      <c r="N41" s="70" t="s">
        <v>664</v>
      </c>
      <c r="O41" t="s">
        <v>707</v>
      </c>
      <c r="P41" t="s">
        <v>72</v>
      </c>
      <c r="Q41" t="s">
        <v>70</v>
      </c>
      <c r="R41" t="s">
        <v>75</v>
      </c>
      <c r="S41" t="s">
        <v>71</v>
      </c>
      <c r="T41" t="s">
        <v>83</v>
      </c>
    </row>
    <row r="42" spans="1:20" x14ac:dyDescent="0.25">
      <c r="A42" t="s">
        <v>817</v>
      </c>
      <c r="B42" s="69" t="s">
        <v>802</v>
      </c>
      <c r="C42" t="str">
        <f t="shared" si="5"/>
        <v>INC_Sampling_7_ FP_Met</v>
      </c>
      <c r="D42" s="78" t="str">
        <f t="shared" si="6"/>
        <v>INC_Sampling_7_ FP_Met_17_T1</v>
      </c>
      <c r="E42" s="69" t="str">
        <f t="shared" si="7"/>
        <v>INC_Sampling_7_ FP_Met_HSS</v>
      </c>
      <c r="F42">
        <v>7</v>
      </c>
      <c r="G42" s="70">
        <v>1</v>
      </c>
      <c r="H42" s="7">
        <v>44680</v>
      </c>
      <c r="I42" s="7">
        <v>44694</v>
      </c>
      <c r="J42" s="7">
        <v>44692</v>
      </c>
      <c r="K42">
        <f t="shared" si="8"/>
        <v>1</v>
      </c>
      <c r="L42">
        <v>17</v>
      </c>
      <c r="M42" t="s">
        <v>585</v>
      </c>
      <c r="N42" s="70" t="s">
        <v>664</v>
      </c>
      <c r="O42" t="s">
        <v>707</v>
      </c>
      <c r="P42" t="s">
        <v>72</v>
      </c>
      <c r="Q42" t="s">
        <v>70</v>
      </c>
      <c r="R42" t="s">
        <v>75</v>
      </c>
      <c r="S42" t="s">
        <v>71</v>
      </c>
      <c r="T42" t="s">
        <v>83</v>
      </c>
    </row>
    <row r="43" spans="1:20" x14ac:dyDescent="0.25">
      <c r="A43" t="s">
        <v>817</v>
      </c>
      <c r="B43" s="69" t="s">
        <v>802</v>
      </c>
      <c r="C43" t="str">
        <f t="shared" si="5"/>
        <v>INC_Sampling_7_ FP_Met</v>
      </c>
      <c r="D43" s="78" t="str">
        <f t="shared" si="6"/>
        <v>INC_Sampling_7_ FP_Met_18_T1</v>
      </c>
      <c r="E43" s="69" t="str">
        <f t="shared" si="7"/>
        <v>INC_Sampling_7_ FP_Met_HSS</v>
      </c>
      <c r="F43">
        <v>7</v>
      </c>
      <c r="G43" s="70">
        <v>1</v>
      </c>
      <c r="H43" s="7">
        <v>44680</v>
      </c>
      <c r="I43" s="7">
        <v>44694</v>
      </c>
      <c r="J43" s="7">
        <v>44692</v>
      </c>
      <c r="K43">
        <f t="shared" si="8"/>
        <v>1</v>
      </c>
      <c r="L43">
        <v>18</v>
      </c>
      <c r="M43" t="s">
        <v>585</v>
      </c>
      <c r="N43" s="70" t="s">
        <v>664</v>
      </c>
      <c r="O43" t="s">
        <v>707</v>
      </c>
      <c r="P43" t="s">
        <v>72</v>
      </c>
      <c r="Q43" t="s">
        <v>70</v>
      </c>
      <c r="R43" t="s">
        <v>75</v>
      </c>
      <c r="S43" t="s">
        <v>71</v>
      </c>
      <c r="T43" t="s">
        <v>83</v>
      </c>
    </row>
    <row r="44" spans="1:20" x14ac:dyDescent="0.25">
      <c r="A44" t="s">
        <v>817</v>
      </c>
      <c r="B44" s="69" t="s">
        <v>802</v>
      </c>
      <c r="C44" t="str">
        <f t="shared" si="5"/>
        <v>INC_Sampling_7_ FP_Met</v>
      </c>
      <c r="D44" s="78" t="str">
        <f t="shared" si="6"/>
        <v>INC_Sampling_7_ FP_Met_19_T1</v>
      </c>
      <c r="E44" s="69" t="str">
        <f t="shared" si="7"/>
        <v>INC_Sampling_7_ FP_Met_HSS</v>
      </c>
      <c r="F44">
        <v>7</v>
      </c>
      <c r="G44" s="70">
        <v>1</v>
      </c>
      <c r="H44" s="7">
        <v>44680</v>
      </c>
      <c r="I44" s="7">
        <v>44694</v>
      </c>
      <c r="J44" s="7">
        <v>44693</v>
      </c>
      <c r="K44">
        <f t="shared" si="8"/>
        <v>1</v>
      </c>
      <c r="L44">
        <v>19</v>
      </c>
      <c r="M44" t="s">
        <v>585</v>
      </c>
      <c r="N44" s="70" t="s">
        <v>664</v>
      </c>
      <c r="O44" t="s">
        <v>707</v>
      </c>
      <c r="P44" t="s">
        <v>72</v>
      </c>
      <c r="Q44" t="s">
        <v>70</v>
      </c>
      <c r="R44" t="s">
        <v>75</v>
      </c>
      <c r="S44" t="s">
        <v>71</v>
      </c>
      <c r="T44" t="s">
        <v>83</v>
      </c>
    </row>
    <row r="45" spans="1:20" x14ac:dyDescent="0.25">
      <c r="A45" t="s">
        <v>817</v>
      </c>
      <c r="B45" s="69" t="s">
        <v>802</v>
      </c>
      <c r="C45" t="str">
        <f t="shared" si="5"/>
        <v>INC_Sampling_7_ FP_Met</v>
      </c>
      <c r="D45" s="78" t="str">
        <f t="shared" si="6"/>
        <v>INC_Sampling_7_ FP_Met_20_T1</v>
      </c>
      <c r="E45" s="69" t="str">
        <f t="shared" si="7"/>
        <v>INC_Sampling_7_ FP_Met_HSS</v>
      </c>
      <c r="F45">
        <v>7</v>
      </c>
      <c r="G45" s="70">
        <v>1</v>
      </c>
      <c r="H45" s="7">
        <v>44680</v>
      </c>
      <c r="I45" s="7">
        <v>44694</v>
      </c>
      <c r="J45" s="7">
        <v>44693</v>
      </c>
      <c r="K45">
        <f t="shared" si="8"/>
        <v>1</v>
      </c>
      <c r="L45">
        <v>20</v>
      </c>
      <c r="M45" t="s">
        <v>585</v>
      </c>
      <c r="N45" s="70" t="s">
        <v>664</v>
      </c>
      <c r="O45" t="s">
        <v>707</v>
      </c>
      <c r="P45" t="s">
        <v>72</v>
      </c>
      <c r="Q45" t="s">
        <v>70</v>
      </c>
      <c r="R45" t="s">
        <v>75</v>
      </c>
      <c r="S45" t="s">
        <v>71</v>
      </c>
      <c r="T45" t="s">
        <v>83</v>
      </c>
    </row>
    <row r="46" spans="1:20" x14ac:dyDescent="0.25">
      <c r="A46" t="s">
        <v>817</v>
      </c>
      <c r="B46" s="69" t="s">
        <v>802</v>
      </c>
      <c r="C46" t="str">
        <f t="shared" si="5"/>
        <v>INC_Sampling_7_ FP_Met</v>
      </c>
      <c r="D46" s="78" t="str">
        <f t="shared" si="6"/>
        <v>INC_Sampling_7_ FP_Met_21_T1</v>
      </c>
      <c r="E46" s="69" t="str">
        <f t="shared" si="7"/>
        <v>INC_Sampling_7_ FP_Met_HSS</v>
      </c>
      <c r="F46">
        <v>7</v>
      </c>
      <c r="G46" s="70">
        <v>1</v>
      </c>
      <c r="H46" s="7">
        <v>44680</v>
      </c>
      <c r="I46" s="7">
        <v>44694</v>
      </c>
      <c r="J46" s="7">
        <v>44694</v>
      </c>
      <c r="K46">
        <f t="shared" si="8"/>
        <v>1</v>
      </c>
      <c r="L46">
        <v>21</v>
      </c>
      <c r="M46" t="s">
        <v>585</v>
      </c>
      <c r="N46" s="70" t="s">
        <v>664</v>
      </c>
      <c r="O46" t="s">
        <v>707</v>
      </c>
      <c r="P46" t="s">
        <v>72</v>
      </c>
      <c r="Q46" t="s">
        <v>70</v>
      </c>
      <c r="R46" t="s">
        <v>75</v>
      </c>
      <c r="S46" t="s">
        <v>71</v>
      </c>
      <c r="T46" t="s">
        <v>83</v>
      </c>
    </row>
    <row r="47" spans="1:20" x14ac:dyDescent="0.25">
      <c r="A47" t="s">
        <v>817</v>
      </c>
      <c r="B47" s="69" t="s">
        <v>802</v>
      </c>
      <c r="C47" t="str">
        <f t="shared" si="5"/>
        <v>INC_Sampling_7_ FP_Met</v>
      </c>
      <c r="D47" s="78" t="str">
        <f t="shared" si="6"/>
        <v>INC_Sampling_7_ FP_Met_22_T1</v>
      </c>
      <c r="E47" s="69" t="str">
        <f t="shared" si="7"/>
        <v>INC_Sampling_7_ FP_Met_HSS</v>
      </c>
      <c r="F47">
        <v>7</v>
      </c>
      <c r="G47" s="70">
        <v>1</v>
      </c>
      <c r="H47" s="7">
        <v>44680</v>
      </c>
      <c r="I47" s="7">
        <v>44694</v>
      </c>
      <c r="J47" s="7">
        <v>44694</v>
      </c>
      <c r="K47">
        <f t="shared" si="8"/>
        <v>1</v>
      </c>
      <c r="L47">
        <v>22</v>
      </c>
      <c r="M47" t="s">
        <v>585</v>
      </c>
      <c r="N47" s="70" t="s">
        <v>664</v>
      </c>
      <c r="O47" t="s">
        <v>707</v>
      </c>
      <c r="P47" t="s">
        <v>72</v>
      </c>
      <c r="Q47" t="s">
        <v>70</v>
      </c>
      <c r="R47" t="s">
        <v>75</v>
      </c>
      <c r="S47" t="s">
        <v>71</v>
      </c>
      <c r="T47" t="s">
        <v>83</v>
      </c>
    </row>
    <row r="48" spans="1:20" x14ac:dyDescent="0.25">
      <c r="D48" s="78"/>
    </row>
    <row r="49" spans="1:20" x14ac:dyDescent="0.25">
      <c r="A49" t="s">
        <v>818</v>
      </c>
      <c r="B49" s="69" t="s">
        <v>803</v>
      </c>
      <c r="C49" t="str">
        <f t="shared" ref="C49:C66" si="9">"INC_Sampling_"&amp;F49&amp;"_ FP_"&amp;LEFT(B49,3)</f>
        <v>INC_Sampling_8_ FP_Myt</v>
      </c>
      <c r="D49" s="78" t="str">
        <f t="shared" ref="D49:D66" si="10">C49&amp;"_"&amp;L49&amp;"_T"&amp;G49</f>
        <v>INC_Sampling_8_ FP_Myt_1_T1</v>
      </c>
      <c r="E49" s="69" t="str">
        <f t="shared" ref="E49:E66" si="11">"INC_Sampling_"&amp;F49&amp;"_ FP_"&amp;LEFT(B49,3)&amp;"_"&amp;N49</f>
        <v>INC_Sampling_8_ FP_Myt_FD</v>
      </c>
      <c r="F49">
        <v>8</v>
      </c>
      <c r="G49" s="70">
        <v>1</v>
      </c>
      <c r="H49" s="7">
        <v>44749</v>
      </c>
      <c r="I49" s="7">
        <v>44757</v>
      </c>
      <c r="J49" s="7">
        <v>44749</v>
      </c>
      <c r="K49">
        <f t="shared" ref="K49:K71" si="12">DATEDIF(H49,J49,"d")</f>
        <v>0</v>
      </c>
      <c r="L49">
        <v>1</v>
      </c>
      <c r="M49" t="s">
        <v>585</v>
      </c>
      <c r="N49" s="70" t="s">
        <v>588</v>
      </c>
      <c r="O49" t="s">
        <v>707</v>
      </c>
      <c r="P49" t="s">
        <v>72</v>
      </c>
      <c r="Q49" t="s">
        <v>70</v>
      </c>
      <c r="R49" t="s">
        <v>75</v>
      </c>
      <c r="S49" t="s">
        <v>71</v>
      </c>
      <c r="T49" t="s">
        <v>83</v>
      </c>
    </row>
    <row r="50" spans="1:20" x14ac:dyDescent="0.25">
      <c r="A50" t="s">
        <v>818</v>
      </c>
      <c r="B50" s="69" t="s">
        <v>803</v>
      </c>
      <c r="C50" t="str">
        <f t="shared" si="9"/>
        <v>INC_Sampling_8_ FP_Myt</v>
      </c>
      <c r="D50" s="78" t="str">
        <f t="shared" si="10"/>
        <v>INC_Sampling_8_ FP_Myt_2_T1</v>
      </c>
      <c r="E50" s="69" t="str">
        <f t="shared" si="11"/>
        <v>INC_Sampling_8_ FP_Myt_FD</v>
      </c>
      <c r="F50">
        <v>8</v>
      </c>
      <c r="G50" s="70">
        <v>1</v>
      </c>
      <c r="H50" s="7">
        <v>44749</v>
      </c>
      <c r="I50" s="7">
        <v>44757</v>
      </c>
      <c r="J50" s="7">
        <v>44749</v>
      </c>
      <c r="K50">
        <f t="shared" si="12"/>
        <v>0</v>
      </c>
      <c r="L50">
        <v>2</v>
      </c>
      <c r="M50" t="s">
        <v>585</v>
      </c>
      <c r="N50" s="70" t="s">
        <v>588</v>
      </c>
      <c r="O50" t="s">
        <v>707</v>
      </c>
      <c r="P50" t="s">
        <v>72</v>
      </c>
      <c r="Q50" t="s">
        <v>70</v>
      </c>
      <c r="R50" t="s">
        <v>75</v>
      </c>
      <c r="S50" t="s">
        <v>71</v>
      </c>
      <c r="T50" t="s">
        <v>83</v>
      </c>
    </row>
    <row r="51" spans="1:20" x14ac:dyDescent="0.25">
      <c r="A51" t="s">
        <v>818</v>
      </c>
      <c r="B51" s="69" t="s">
        <v>803</v>
      </c>
      <c r="C51" t="str">
        <f t="shared" si="9"/>
        <v>INC_Sampling_8_ FP_Myt</v>
      </c>
      <c r="D51" s="78" t="str">
        <f t="shared" si="10"/>
        <v>INC_Sampling_8_ FP_Myt_3_T1</v>
      </c>
      <c r="E51" s="69" t="str">
        <f t="shared" si="11"/>
        <v>INC_Sampling_8_ FP_Myt_HSS</v>
      </c>
      <c r="F51">
        <v>8</v>
      </c>
      <c r="G51" s="70">
        <v>1</v>
      </c>
      <c r="H51" s="7">
        <v>44749</v>
      </c>
      <c r="I51" s="7">
        <v>44757</v>
      </c>
      <c r="J51" s="7">
        <v>44750</v>
      </c>
      <c r="K51">
        <f t="shared" si="12"/>
        <v>1</v>
      </c>
      <c r="L51">
        <v>3</v>
      </c>
      <c r="M51" t="s">
        <v>585</v>
      </c>
      <c r="N51" s="70" t="s">
        <v>664</v>
      </c>
      <c r="O51" t="s">
        <v>707</v>
      </c>
      <c r="P51" t="s">
        <v>72</v>
      </c>
      <c r="Q51" t="s">
        <v>70</v>
      </c>
      <c r="R51" t="s">
        <v>75</v>
      </c>
      <c r="S51" t="s">
        <v>71</v>
      </c>
      <c r="T51" t="s">
        <v>83</v>
      </c>
    </row>
    <row r="52" spans="1:20" x14ac:dyDescent="0.25">
      <c r="A52" t="s">
        <v>818</v>
      </c>
      <c r="B52" s="69" t="s">
        <v>803</v>
      </c>
      <c r="C52" t="str">
        <f t="shared" si="9"/>
        <v>INC_Sampling_8_ FP_Myt</v>
      </c>
      <c r="D52" s="78" t="str">
        <f t="shared" si="10"/>
        <v>INC_Sampling_8_ FP_Myt_4_T1</v>
      </c>
      <c r="E52" s="69" t="str">
        <f t="shared" si="11"/>
        <v>INC_Sampling_8_ FP_Myt_HSS</v>
      </c>
      <c r="F52">
        <v>8</v>
      </c>
      <c r="G52" s="70">
        <v>1</v>
      </c>
      <c r="H52" s="7">
        <v>44749</v>
      </c>
      <c r="I52" s="7">
        <v>44757</v>
      </c>
      <c r="J52" s="7">
        <v>44750</v>
      </c>
      <c r="K52">
        <f t="shared" si="12"/>
        <v>1</v>
      </c>
      <c r="L52">
        <v>4</v>
      </c>
      <c r="M52" t="s">
        <v>585</v>
      </c>
      <c r="N52" s="70" t="s">
        <v>664</v>
      </c>
      <c r="O52" t="s">
        <v>707</v>
      </c>
      <c r="P52" t="s">
        <v>72</v>
      </c>
      <c r="Q52" t="s">
        <v>70</v>
      </c>
      <c r="R52" t="s">
        <v>75</v>
      </c>
      <c r="S52" t="s">
        <v>71</v>
      </c>
      <c r="T52" t="s">
        <v>83</v>
      </c>
    </row>
    <row r="53" spans="1:20" x14ac:dyDescent="0.25">
      <c r="A53" t="s">
        <v>818</v>
      </c>
      <c r="B53" s="69" t="s">
        <v>803</v>
      </c>
      <c r="C53" t="str">
        <f t="shared" si="9"/>
        <v>INC_Sampling_8_ FP_Myt</v>
      </c>
      <c r="D53" s="78" t="str">
        <f t="shared" si="10"/>
        <v>INC_Sampling_8_ FP_Myt_5_T1</v>
      </c>
      <c r="E53" s="69" t="str">
        <f t="shared" si="11"/>
        <v>INC_Sampling_8_ FP_Myt_HSS</v>
      </c>
      <c r="F53">
        <v>8</v>
      </c>
      <c r="G53" s="70">
        <v>1</v>
      </c>
      <c r="H53" s="7">
        <v>44749</v>
      </c>
      <c r="I53" s="7">
        <v>44757</v>
      </c>
      <c r="J53" s="7">
        <v>44751</v>
      </c>
      <c r="K53">
        <f>DATEDIF(J51,J53,"d")</f>
        <v>1</v>
      </c>
      <c r="L53">
        <v>5</v>
      </c>
      <c r="M53" t="s">
        <v>585</v>
      </c>
      <c r="N53" s="70" t="s">
        <v>664</v>
      </c>
      <c r="O53" t="s">
        <v>707</v>
      </c>
      <c r="P53" t="s">
        <v>72</v>
      </c>
      <c r="Q53" t="s">
        <v>70</v>
      </c>
      <c r="R53" t="s">
        <v>75</v>
      </c>
      <c r="S53" t="s">
        <v>71</v>
      </c>
      <c r="T53" t="s">
        <v>83</v>
      </c>
    </row>
    <row r="54" spans="1:20" x14ac:dyDescent="0.25">
      <c r="A54" t="s">
        <v>818</v>
      </c>
      <c r="B54" s="69" t="s">
        <v>803</v>
      </c>
      <c r="C54" t="str">
        <f t="shared" si="9"/>
        <v>INC_Sampling_8_ FP_Myt</v>
      </c>
      <c r="D54" s="78" t="str">
        <f t="shared" si="10"/>
        <v>INC_Sampling_8_ FP_Myt_6_T1</v>
      </c>
      <c r="E54" s="69" t="str">
        <f t="shared" si="11"/>
        <v>INC_Sampling_8_ FP_Myt_HSS</v>
      </c>
      <c r="F54">
        <v>8</v>
      </c>
      <c r="G54" s="70">
        <v>1</v>
      </c>
      <c r="H54" s="7">
        <v>44749</v>
      </c>
      <c r="I54" s="7">
        <v>44757</v>
      </c>
      <c r="J54" s="7">
        <v>44751</v>
      </c>
      <c r="K54">
        <f t="shared" ref="K54:K66" si="13">DATEDIF(J52,J54,"d")</f>
        <v>1</v>
      </c>
      <c r="L54">
        <v>6</v>
      </c>
      <c r="M54" t="s">
        <v>585</v>
      </c>
      <c r="N54" s="70" t="s">
        <v>664</v>
      </c>
      <c r="O54" t="s">
        <v>707</v>
      </c>
      <c r="P54" t="s">
        <v>72</v>
      </c>
      <c r="Q54" t="s">
        <v>70</v>
      </c>
      <c r="R54" t="s">
        <v>75</v>
      </c>
      <c r="S54" t="s">
        <v>71</v>
      </c>
      <c r="T54" t="s">
        <v>83</v>
      </c>
    </row>
    <row r="55" spans="1:20" x14ac:dyDescent="0.25">
      <c r="A55" t="s">
        <v>818</v>
      </c>
      <c r="B55" s="69" t="s">
        <v>803</v>
      </c>
      <c r="C55" t="str">
        <f t="shared" si="9"/>
        <v>INC_Sampling_8_ FP_Myt</v>
      </c>
      <c r="D55" s="78" t="str">
        <f t="shared" si="10"/>
        <v>INC_Sampling_8_ FP_Myt_7_T1</v>
      </c>
      <c r="E55" s="69" t="str">
        <f t="shared" si="11"/>
        <v>INC_Sampling_8_ FP_Myt_HSS</v>
      </c>
      <c r="F55">
        <v>8</v>
      </c>
      <c r="G55" s="70">
        <v>1</v>
      </c>
      <c r="H55" s="7">
        <v>44749</v>
      </c>
      <c r="I55" s="7">
        <v>44757</v>
      </c>
      <c r="J55" s="7">
        <v>44752</v>
      </c>
      <c r="K55">
        <f t="shared" si="13"/>
        <v>1</v>
      </c>
      <c r="L55">
        <v>7</v>
      </c>
      <c r="M55" t="s">
        <v>585</v>
      </c>
      <c r="N55" s="70" t="s">
        <v>664</v>
      </c>
      <c r="O55" t="s">
        <v>707</v>
      </c>
      <c r="P55" t="s">
        <v>72</v>
      </c>
      <c r="Q55" t="s">
        <v>70</v>
      </c>
      <c r="R55" t="s">
        <v>75</v>
      </c>
      <c r="S55" t="s">
        <v>71</v>
      </c>
      <c r="T55" t="s">
        <v>83</v>
      </c>
    </row>
    <row r="56" spans="1:20" x14ac:dyDescent="0.25">
      <c r="A56" t="s">
        <v>818</v>
      </c>
      <c r="B56" s="69" t="s">
        <v>803</v>
      </c>
      <c r="C56" t="str">
        <f t="shared" si="9"/>
        <v>INC_Sampling_8_ FP_Myt</v>
      </c>
      <c r="D56" s="78" t="str">
        <f t="shared" si="10"/>
        <v>INC_Sampling_8_ FP_Myt_8_T1</v>
      </c>
      <c r="E56" s="69" t="str">
        <f t="shared" si="11"/>
        <v>INC_Sampling_8_ FP_Myt_HSS</v>
      </c>
      <c r="F56">
        <v>8</v>
      </c>
      <c r="G56" s="70">
        <v>1</v>
      </c>
      <c r="H56" s="7">
        <v>44749</v>
      </c>
      <c r="I56" s="7">
        <v>44757</v>
      </c>
      <c r="J56" s="7">
        <v>44752</v>
      </c>
      <c r="K56">
        <f t="shared" si="13"/>
        <v>1</v>
      </c>
      <c r="L56">
        <v>8</v>
      </c>
      <c r="M56" t="s">
        <v>585</v>
      </c>
      <c r="N56" s="70" t="s">
        <v>664</v>
      </c>
      <c r="O56" t="s">
        <v>707</v>
      </c>
      <c r="P56" t="s">
        <v>72</v>
      </c>
      <c r="Q56" t="s">
        <v>70</v>
      </c>
      <c r="R56" t="s">
        <v>75</v>
      </c>
      <c r="S56" t="s">
        <v>71</v>
      </c>
      <c r="T56" t="s">
        <v>83</v>
      </c>
    </row>
    <row r="57" spans="1:20" x14ac:dyDescent="0.25">
      <c r="A57" t="s">
        <v>818</v>
      </c>
      <c r="B57" s="69" t="s">
        <v>803</v>
      </c>
      <c r="C57" t="str">
        <f t="shared" si="9"/>
        <v>INC_Sampling_8_ FP_Myt</v>
      </c>
      <c r="D57" s="78" t="str">
        <f t="shared" si="10"/>
        <v>INC_Sampling_8_ FP_Myt_9_T1</v>
      </c>
      <c r="E57" s="69" t="str">
        <f t="shared" si="11"/>
        <v>INC_Sampling_8_ FP_Myt_HSS</v>
      </c>
      <c r="F57">
        <v>8</v>
      </c>
      <c r="G57" s="70">
        <v>1</v>
      </c>
      <c r="H57" s="7">
        <v>44749</v>
      </c>
      <c r="I57" s="7">
        <v>44757</v>
      </c>
      <c r="J57" s="7">
        <v>44753</v>
      </c>
      <c r="K57">
        <f t="shared" si="13"/>
        <v>1</v>
      </c>
      <c r="L57">
        <v>9</v>
      </c>
      <c r="M57" t="s">
        <v>585</v>
      </c>
      <c r="N57" s="70" t="s">
        <v>664</v>
      </c>
      <c r="O57" t="s">
        <v>707</v>
      </c>
      <c r="P57" t="s">
        <v>72</v>
      </c>
      <c r="Q57" t="s">
        <v>70</v>
      </c>
      <c r="R57" t="s">
        <v>75</v>
      </c>
      <c r="S57" t="s">
        <v>71</v>
      </c>
      <c r="T57" t="s">
        <v>83</v>
      </c>
    </row>
    <row r="58" spans="1:20" x14ac:dyDescent="0.25">
      <c r="A58" t="s">
        <v>818</v>
      </c>
      <c r="B58" s="69" t="s">
        <v>803</v>
      </c>
      <c r="C58" t="str">
        <f t="shared" si="9"/>
        <v>INC_Sampling_8_ FP_Myt</v>
      </c>
      <c r="D58" s="78" t="str">
        <f t="shared" si="10"/>
        <v>INC_Sampling_8_ FP_Myt_10_T1</v>
      </c>
      <c r="E58" s="69" t="str">
        <f t="shared" si="11"/>
        <v>INC_Sampling_8_ FP_Myt_HSS</v>
      </c>
      <c r="F58">
        <v>8</v>
      </c>
      <c r="G58" s="70">
        <v>1</v>
      </c>
      <c r="H58" s="7">
        <v>44749</v>
      </c>
      <c r="I58" s="7">
        <v>44757</v>
      </c>
      <c r="J58" s="7">
        <v>44753</v>
      </c>
      <c r="K58">
        <f t="shared" si="13"/>
        <v>1</v>
      </c>
      <c r="L58">
        <v>10</v>
      </c>
      <c r="M58" t="s">
        <v>585</v>
      </c>
      <c r="N58" s="70" t="s">
        <v>664</v>
      </c>
      <c r="O58" t="s">
        <v>707</v>
      </c>
      <c r="P58" t="s">
        <v>72</v>
      </c>
      <c r="Q58" t="s">
        <v>70</v>
      </c>
      <c r="R58" t="s">
        <v>75</v>
      </c>
      <c r="S58" t="s">
        <v>71</v>
      </c>
      <c r="T58" t="s">
        <v>83</v>
      </c>
    </row>
    <row r="59" spans="1:20" x14ac:dyDescent="0.25">
      <c r="A59" t="s">
        <v>818</v>
      </c>
      <c r="B59" s="69" t="s">
        <v>803</v>
      </c>
      <c r="C59" t="str">
        <f t="shared" si="9"/>
        <v>INC_Sampling_8_ FP_Myt</v>
      </c>
      <c r="D59" s="78" t="str">
        <f t="shared" si="10"/>
        <v>INC_Sampling_8_ FP_Myt_11_T1</v>
      </c>
      <c r="E59" s="69" t="str">
        <f t="shared" si="11"/>
        <v>INC_Sampling_8_ FP_Myt_HSS</v>
      </c>
      <c r="F59">
        <v>8</v>
      </c>
      <c r="G59" s="70">
        <v>1</v>
      </c>
      <c r="H59" s="7">
        <v>44749</v>
      </c>
      <c r="I59" s="7">
        <v>44757</v>
      </c>
      <c r="J59" s="7">
        <v>44754</v>
      </c>
      <c r="K59">
        <f t="shared" si="13"/>
        <v>1</v>
      </c>
      <c r="L59">
        <v>11</v>
      </c>
      <c r="M59" t="s">
        <v>585</v>
      </c>
      <c r="N59" s="70" t="s">
        <v>664</v>
      </c>
      <c r="O59" t="s">
        <v>707</v>
      </c>
      <c r="P59" t="s">
        <v>72</v>
      </c>
      <c r="Q59" t="s">
        <v>70</v>
      </c>
      <c r="R59" t="s">
        <v>75</v>
      </c>
      <c r="S59" t="s">
        <v>71</v>
      </c>
      <c r="T59" t="s">
        <v>83</v>
      </c>
    </row>
    <row r="60" spans="1:20" x14ac:dyDescent="0.25">
      <c r="A60" t="s">
        <v>818</v>
      </c>
      <c r="B60" s="69" t="s">
        <v>803</v>
      </c>
      <c r="C60" t="str">
        <f t="shared" si="9"/>
        <v>INC_Sampling_8_ FP_Myt</v>
      </c>
      <c r="D60" s="78" t="str">
        <f t="shared" si="10"/>
        <v>INC_Sampling_8_ FP_Myt_12_T1</v>
      </c>
      <c r="E60" s="69" t="str">
        <f t="shared" si="11"/>
        <v>INC_Sampling_8_ FP_Myt_HSS</v>
      </c>
      <c r="F60">
        <v>8</v>
      </c>
      <c r="G60" s="70">
        <v>1</v>
      </c>
      <c r="H60" s="7">
        <v>44749</v>
      </c>
      <c r="I60" s="7">
        <v>44757</v>
      </c>
      <c r="J60" s="7">
        <v>44754</v>
      </c>
      <c r="K60">
        <f t="shared" si="13"/>
        <v>1</v>
      </c>
      <c r="L60">
        <v>12</v>
      </c>
      <c r="M60" t="s">
        <v>585</v>
      </c>
      <c r="N60" s="70" t="s">
        <v>664</v>
      </c>
      <c r="O60" t="s">
        <v>707</v>
      </c>
      <c r="P60" t="s">
        <v>72</v>
      </c>
      <c r="Q60" t="s">
        <v>70</v>
      </c>
      <c r="R60" t="s">
        <v>75</v>
      </c>
      <c r="S60" t="s">
        <v>71</v>
      </c>
      <c r="T60" t="s">
        <v>83</v>
      </c>
    </row>
    <row r="61" spans="1:20" x14ac:dyDescent="0.25">
      <c r="A61" t="s">
        <v>818</v>
      </c>
      <c r="B61" s="69" t="s">
        <v>803</v>
      </c>
      <c r="C61" t="str">
        <f t="shared" si="9"/>
        <v>INC_Sampling_8_ FP_Myt</v>
      </c>
      <c r="D61" s="78" t="str">
        <f t="shared" si="10"/>
        <v>INC_Sampling_8_ FP_Myt_13_T1</v>
      </c>
      <c r="E61" s="69" t="str">
        <f t="shared" si="11"/>
        <v>INC_Sampling_8_ FP_Myt_HSS</v>
      </c>
      <c r="F61">
        <v>8</v>
      </c>
      <c r="G61" s="70">
        <v>1</v>
      </c>
      <c r="H61" s="7">
        <v>44749</v>
      </c>
      <c r="I61" s="7">
        <v>44757</v>
      </c>
      <c r="J61" s="7">
        <v>44755</v>
      </c>
      <c r="K61">
        <f t="shared" si="13"/>
        <v>1</v>
      </c>
      <c r="L61">
        <v>13</v>
      </c>
      <c r="M61" t="s">
        <v>585</v>
      </c>
      <c r="N61" s="70" t="s">
        <v>664</v>
      </c>
      <c r="O61" t="s">
        <v>707</v>
      </c>
      <c r="P61" t="s">
        <v>72</v>
      </c>
      <c r="Q61" t="s">
        <v>70</v>
      </c>
      <c r="R61" t="s">
        <v>75</v>
      </c>
      <c r="S61" t="s">
        <v>71</v>
      </c>
      <c r="T61" t="s">
        <v>83</v>
      </c>
    </row>
    <row r="62" spans="1:20" x14ac:dyDescent="0.25">
      <c r="A62" t="s">
        <v>818</v>
      </c>
      <c r="B62" s="69" t="s">
        <v>803</v>
      </c>
      <c r="C62" t="str">
        <f t="shared" si="9"/>
        <v>INC_Sampling_8_ FP_Myt</v>
      </c>
      <c r="D62" s="78" t="str">
        <f t="shared" si="10"/>
        <v>INC_Sampling_8_ FP_Myt_14_T1</v>
      </c>
      <c r="E62" s="69" t="str">
        <f t="shared" si="11"/>
        <v>INC_Sampling_8_ FP_Myt_HSS</v>
      </c>
      <c r="F62">
        <v>8</v>
      </c>
      <c r="G62" s="70">
        <v>1</v>
      </c>
      <c r="H62" s="7">
        <v>44749</v>
      </c>
      <c r="I62" s="7">
        <v>44757</v>
      </c>
      <c r="J62" s="7">
        <v>44755</v>
      </c>
      <c r="K62">
        <f t="shared" si="13"/>
        <v>1</v>
      </c>
      <c r="L62">
        <v>14</v>
      </c>
      <c r="M62" t="s">
        <v>585</v>
      </c>
      <c r="N62" s="70" t="s">
        <v>664</v>
      </c>
      <c r="O62" t="s">
        <v>707</v>
      </c>
      <c r="P62" t="s">
        <v>72</v>
      </c>
      <c r="Q62" t="s">
        <v>70</v>
      </c>
      <c r="R62" t="s">
        <v>75</v>
      </c>
      <c r="S62" t="s">
        <v>71</v>
      </c>
      <c r="T62" t="s">
        <v>83</v>
      </c>
    </row>
    <row r="63" spans="1:20" x14ac:dyDescent="0.25">
      <c r="A63" t="s">
        <v>818</v>
      </c>
      <c r="B63" s="69" t="s">
        <v>803</v>
      </c>
      <c r="C63" t="str">
        <f t="shared" si="9"/>
        <v>INC_Sampling_8_ FP_Myt</v>
      </c>
      <c r="D63" s="78" t="str">
        <f t="shared" si="10"/>
        <v>INC_Sampling_8_ FP_Myt_15_T1</v>
      </c>
      <c r="E63" s="69" t="str">
        <f t="shared" si="11"/>
        <v>INC_Sampling_8_ FP_Myt_HSS</v>
      </c>
      <c r="F63">
        <v>8</v>
      </c>
      <c r="G63" s="70">
        <v>1</v>
      </c>
      <c r="H63" s="7">
        <v>44749</v>
      </c>
      <c r="I63" s="7">
        <v>44757</v>
      </c>
      <c r="J63" s="7">
        <v>44756</v>
      </c>
      <c r="K63">
        <f t="shared" si="13"/>
        <v>1</v>
      </c>
      <c r="L63">
        <v>15</v>
      </c>
      <c r="M63" t="s">
        <v>585</v>
      </c>
      <c r="N63" s="70" t="s">
        <v>664</v>
      </c>
      <c r="O63" t="s">
        <v>707</v>
      </c>
      <c r="P63" t="s">
        <v>72</v>
      </c>
      <c r="Q63" t="s">
        <v>70</v>
      </c>
      <c r="R63" t="s">
        <v>75</v>
      </c>
      <c r="S63" t="s">
        <v>71</v>
      </c>
      <c r="T63" t="s">
        <v>83</v>
      </c>
    </row>
    <row r="64" spans="1:20" x14ac:dyDescent="0.25">
      <c r="A64" t="s">
        <v>818</v>
      </c>
      <c r="B64" s="69" t="s">
        <v>803</v>
      </c>
      <c r="C64" t="str">
        <f t="shared" si="9"/>
        <v>INC_Sampling_8_ FP_Myt</v>
      </c>
      <c r="D64" s="78" t="str">
        <f t="shared" si="10"/>
        <v>INC_Sampling_8_ FP_Myt_16_T1</v>
      </c>
      <c r="E64" s="69" t="str">
        <f t="shared" si="11"/>
        <v>INC_Sampling_8_ FP_Myt_HSS</v>
      </c>
      <c r="F64">
        <v>8</v>
      </c>
      <c r="G64" s="70">
        <v>1</v>
      </c>
      <c r="H64" s="7">
        <v>44749</v>
      </c>
      <c r="I64" s="7">
        <v>44757</v>
      </c>
      <c r="J64" s="7">
        <v>44756</v>
      </c>
      <c r="K64">
        <f t="shared" si="13"/>
        <v>1</v>
      </c>
      <c r="L64">
        <v>16</v>
      </c>
      <c r="M64" t="s">
        <v>585</v>
      </c>
      <c r="N64" s="70" t="s">
        <v>664</v>
      </c>
      <c r="O64" t="s">
        <v>707</v>
      </c>
      <c r="P64" t="s">
        <v>72</v>
      </c>
      <c r="Q64" t="s">
        <v>70</v>
      </c>
      <c r="R64" t="s">
        <v>75</v>
      </c>
      <c r="S64" t="s">
        <v>71</v>
      </c>
      <c r="T64" t="s">
        <v>83</v>
      </c>
    </row>
    <row r="65" spans="1:20" x14ac:dyDescent="0.25">
      <c r="A65" t="s">
        <v>818</v>
      </c>
      <c r="B65" s="69" t="s">
        <v>803</v>
      </c>
      <c r="C65" t="str">
        <f t="shared" si="9"/>
        <v>INC_Sampling_8_ FP_Myt</v>
      </c>
      <c r="D65" s="78" t="str">
        <f t="shared" si="10"/>
        <v>INC_Sampling_8_ FP_Myt_17_T1</v>
      </c>
      <c r="E65" s="69" t="str">
        <f t="shared" si="11"/>
        <v>INC_Sampling_8_ FP_Myt_HSS</v>
      </c>
      <c r="F65">
        <v>8</v>
      </c>
      <c r="G65" s="70">
        <v>1</v>
      </c>
      <c r="H65" s="7">
        <v>44749</v>
      </c>
      <c r="I65" s="7">
        <v>44757</v>
      </c>
      <c r="J65" s="7">
        <v>44757</v>
      </c>
      <c r="K65">
        <f t="shared" si="13"/>
        <v>1</v>
      </c>
      <c r="L65">
        <v>17</v>
      </c>
      <c r="M65" t="s">
        <v>585</v>
      </c>
      <c r="N65" s="70" t="s">
        <v>664</v>
      </c>
      <c r="O65" t="s">
        <v>707</v>
      </c>
      <c r="P65" t="s">
        <v>72</v>
      </c>
      <c r="Q65" t="s">
        <v>70</v>
      </c>
      <c r="R65" t="s">
        <v>75</v>
      </c>
      <c r="S65" t="s">
        <v>71</v>
      </c>
      <c r="T65" t="s">
        <v>83</v>
      </c>
    </row>
    <row r="66" spans="1:20" x14ac:dyDescent="0.25">
      <c r="A66" t="s">
        <v>818</v>
      </c>
      <c r="B66" s="69" t="s">
        <v>803</v>
      </c>
      <c r="C66" t="str">
        <f t="shared" si="9"/>
        <v>INC_Sampling_8_ FP_Myt</v>
      </c>
      <c r="D66" s="78" t="str">
        <f t="shared" si="10"/>
        <v>INC_Sampling_8_ FP_Myt_18_T1</v>
      </c>
      <c r="E66" s="69" t="str">
        <f t="shared" si="11"/>
        <v>INC_Sampling_8_ FP_Myt_HSS</v>
      </c>
      <c r="F66">
        <v>8</v>
      </c>
      <c r="G66" s="70">
        <v>1</v>
      </c>
      <c r="H66" s="7">
        <v>44749</v>
      </c>
      <c r="I66" s="7">
        <v>44757</v>
      </c>
      <c r="J66" s="7">
        <v>44757</v>
      </c>
      <c r="K66">
        <f t="shared" si="13"/>
        <v>1</v>
      </c>
      <c r="L66">
        <v>18</v>
      </c>
      <c r="M66" t="s">
        <v>585</v>
      </c>
      <c r="N66" s="70" t="s">
        <v>664</v>
      </c>
      <c r="O66" t="s">
        <v>707</v>
      </c>
      <c r="P66" t="s">
        <v>72</v>
      </c>
      <c r="Q66" t="s">
        <v>70</v>
      </c>
      <c r="R66" t="s">
        <v>75</v>
      </c>
      <c r="S66" t="s">
        <v>71</v>
      </c>
      <c r="T66" t="s">
        <v>83</v>
      </c>
    </row>
    <row r="67" spans="1:20" x14ac:dyDescent="0.25">
      <c r="D67" s="78"/>
      <c r="H67" s="7"/>
      <c r="I67" s="7"/>
      <c r="J67" s="7"/>
    </row>
    <row r="68" spans="1:20" x14ac:dyDescent="0.25">
      <c r="A68" t="s">
        <v>819</v>
      </c>
      <c r="B68" s="69" t="s">
        <v>804</v>
      </c>
      <c r="C68" t="str">
        <f t="shared" ref="C68:C85" si="14">"INC_Sampling_"&amp;F68&amp;"_ FP_"&amp;LEFT(B68,3)</f>
        <v>INC_Sampling_8_ FP_Met</v>
      </c>
      <c r="D68" s="78" t="str">
        <f t="shared" ref="D68:D85" si="15">C68&amp;"_"&amp;L68&amp;"_T"&amp;G68</f>
        <v>INC_Sampling_8_ FP_Met_1_T1</v>
      </c>
      <c r="E68" s="69" t="str">
        <f t="shared" ref="E68:E85" si="16">"INC_Sampling_"&amp;F68&amp;"_ FP_"&amp;LEFT(B68,3)&amp;"_"&amp;N68</f>
        <v>INC_Sampling_8_ FP_Met_FD</v>
      </c>
      <c r="F68">
        <v>8</v>
      </c>
      <c r="G68" s="70">
        <v>1</v>
      </c>
      <c r="H68" s="7">
        <v>44749</v>
      </c>
      <c r="I68" s="7">
        <v>44757</v>
      </c>
      <c r="J68" s="7">
        <v>44749</v>
      </c>
      <c r="K68">
        <f t="shared" si="12"/>
        <v>0</v>
      </c>
      <c r="L68">
        <v>1</v>
      </c>
      <c r="M68" t="s">
        <v>585</v>
      </c>
      <c r="N68" s="70" t="s">
        <v>588</v>
      </c>
      <c r="O68" t="s">
        <v>707</v>
      </c>
      <c r="P68" t="s">
        <v>72</v>
      </c>
      <c r="Q68" t="s">
        <v>70</v>
      </c>
      <c r="R68" t="s">
        <v>75</v>
      </c>
      <c r="S68" t="s">
        <v>71</v>
      </c>
      <c r="T68" t="s">
        <v>83</v>
      </c>
    </row>
    <row r="69" spans="1:20" x14ac:dyDescent="0.25">
      <c r="A69" t="s">
        <v>819</v>
      </c>
      <c r="B69" s="69" t="s">
        <v>804</v>
      </c>
      <c r="C69" t="str">
        <f t="shared" si="14"/>
        <v>INC_Sampling_8_ FP_Met</v>
      </c>
      <c r="D69" s="78" t="str">
        <f t="shared" si="15"/>
        <v>INC_Sampling_8_ FP_Met_2_T1</v>
      </c>
      <c r="E69" s="69" t="str">
        <f t="shared" si="16"/>
        <v>INC_Sampling_8_ FP_Met_FD</v>
      </c>
      <c r="F69">
        <v>8</v>
      </c>
      <c r="G69" s="70">
        <v>1</v>
      </c>
      <c r="H69" s="7">
        <v>44749</v>
      </c>
      <c r="I69" s="7">
        <v>44757</v>
      </c>
      <c r="J69" s="7">
        <v>44749</v>
      </c>
      <c r="K69">
        <f t="shared" si="12"/>
        <v>0</v>
      </c>
      <c r="L69">
        <v>2</v>
      </c>
      <c r="M69" t="s">
        <v>585</v>
      </c>
      <c r="N69" s="70" t="s">
        <v>588</v>
      </c>
      <c r="O69" t="s">
        <v>707</v>
      </c>
      <c r="P69" t="s">
        <v>72</v>
      </c>
      <c r="Q69" t="s">
        <v>70</v>
      </c>
      <c r="R69" t="s">
        <v>75</v>
      </c>
      <c r="S69" t="s">
        <v>71</v>
      </c>
      <c r="T69" t="s">
        <v>83</v>
      </c>
    </row>
    <row r="70" spans="1:20" x14ac:dyDescent="0.25">
      <c r="A70" t="s">
        <v>819</v>
      </c>
      <c r="B70" s="69" t="s">
        <v>804</v>
      </c>
      <c r="C70" t="str">
        <f t="shared" si="14"/>
        <v>INC_Sampling_8_ FP_Met</v>
      </c>
      <c r="D70" s="78" t="str">
        <f t="shared" si="15"/>
        <v>INC_Sampling_8_ FP_Met_3_T1</v>
      </c>
      <c r="E70" s="69" t="str">
        <f t="shared" si="16"/>
        <v>INC_Sampling_8_ FP_Met_HSS</v>
      </c>
      <c r="F70">
        <v>8</v>
      </c>
      <c r="G70" s="70">
        <v>1</v>
      </c>
      <c r="H70" s="7">
        <v>44749</v>
      </c>
      <c r="I70" s="7">
        <v>44757</v>
      </c>
      <c r="J70" s="7">
        <v>44750</v>
      </c>
      <c r="K70">
        <f>DATEDIF(H70,J70,"d")</f>
        <v>1</v>
      </c>
      <c r="L70">
        <v>3</v>
      </c>
      <c r="M70" t="s">
        <v>585</v>
      </c>
      <c r="N70" s="70" t="s">
        <v>664</v>
      </c>
      <c r="O70" t="s">
        <v>707</v>
      </c>
      <c r="P70" t="s">
        <v>72</v>
      </c>
      <c r="Q70" t="s">
        <v>70</v>
      </c>
      <c r="R70" t="s">
        <v>75</v>
      </c>
      <c r="S70" t="s">
        <v>71</v>
      </c>
      <c r="T70" t="s">
        <v>83</v>
      </c>
    </row>
    <row r="71" spans="1:20" x14ac:dyDescent="0.25">
      <c r="A71" t="s">
        <v>819</v>
      </c>
      <c r="B71" s="69" t="s">
        <v>804</v>
      </c>
      <c r="C71" t="str">
        <f t="shared" si="14"/>
        <v>INC_Sampling_8_ FP_Met</v>
      </c>
      <c r="D71" s="78" t="str">
        <f t="shared" si="15"/>
        <v>INC_Sampling_8_ FP_Met_4_T1</v>
      </c>
      <c r="E71" s="69" t="str">
        <f t="shared" si="16"/>
        <v>INC_Sampling_8_ FP_Met_HSS</v>
      </c>
      <c r="F71">
        <v>8</v>
      </c>
      <c r="G71" s="70">
        <v>1</v>
      </c>
      <c r="H71" s="7">
        <v>44749</v>
      </c>
      <c r="I71" s="7">
        <v>44757</v>
      </c>
      <c r="J71" s="7">
        <v>44750</v>
      </c>
      <c r="K71">
        <f t="shared" si="12"/>
        <v>1</v>
      </c>
      <c r="L71">
        <v>4</v>
      </c>
      <c r="M71" t="s">
        <v>585</v>
      </c>
      <c r="N71" s="70" t="s">
        <v>664</v>
      </c>
      <c r="O71" t="s">
        <v>707</v>
      </c>
      <c r="P71" t="s">
        <v>72</v>
      </c>
      <c r="Q71" t="s">
        <v>70</v>
      </c>
      <c r="R71" t="s">
        <v>75</v>
      </c>
      <c r="S71" t="s">
        <v>71</v>
      </c>
      <c r="T71" t="s">
        <v>83</v>
      </c>
    </row>
    <row r="72" spans="1:20" x14ac:dyDescent="0.25">
      <c r="A72" t="s">
        <v>819</v>
      </c>
      <c r="B72" s="69" t="s">
        <v>804</v>
      </c>
      <c r="C72" t="str">
        <f t="shared" si="14"/>
        <v>INC_Sampling_8_ FP_Met</v>
      </c>
      <c r="D72" s="78" t="str">
        <f t="shared" si="15"/>
        <v>INC_Sampling_8_ FP_Met_5_T1</v>
      </c>
      <c r="E72" s="69" t="str">
        <f t="shared" si="16"/>
        <v>INC_Sampling_8_ FP_Met_HSS</v>
      </c>
      <c r="F72">
        <v>8</v>
      </c>
      <c r="G72" s="70">
        <v>1</v>
      </c>
      <c r="H72" s="7">
        <v>44749</v>
      </c>
      <c r="I72" s="7">
        <v>44757</v>
      </c>
      <c r="J72" s="7">
        <v>44751</v>
      </c>
      <c r="K72">
        <f>DATEDIF(J70,J72,"d")</f>
        <v>1</v>
      </c>
      <c r="L72">
        <v>5</v>
      </c>
      <c r="M72" t="s">
        <v>585</v>
      </c>
      <c r="N72" s="70" t="s">
        <v>664</v>
      </c>
      <c r="O72" t="s">
        <v>707</v>
      </c>
      <c r="P72" t="s">
        <v>72</v>
      </c>
      <c r="Q72" t="s">
        <v>70</v>
      </c>
      <c r="R72" t="s">
        <v>75</v>
      </c>
      <c r="S72" t="s">
        <v>71</v>
      </c>
      <c r="T72" t="s">
        <v>83</v>
      </c>
    </row>
    <row r="73" spans="1:20" x14ac:dyDescent="0.25">
      <c r="A73" t="s">
        <v>819</v>
      </c>
      <c r="B73" s="69" t="s">
        <v>804</v>
      </c>
      <c r="C73" t="str">
        <f t="shared" si="14"/>
        <v>INC_Sampling_8_ FP_Met</v>
      </c>
      <c r="D73" s="78" t="str">
        <f t="shared" si="15"/>
        <v>INC_Sampling_8_ FP_Met_6_T1</v>
      </c>
      <c r="E73" s="69" t="str">
        <f t="shared" si="16"/>
        <v>INC_Sampling_8_ FP_Met_HSS</v>
      </c>
      <c r="F73">
        <v>8</v>
      </c>
      <c r="G73" s="70">
        <v>1</v>
      </c>
      <c r="H73" s="7">
        <v>44749</v>
      </c>
      <c r="I73" s="7">
        <v>44757</v>
      </c>
      <c r="J73" s="7">
        <v>44751</v>
      </c>
      <c r="K73">
        <f t="shared" ref="K73:K85" si="17">DATEDIF(J71,J73,"d")</f>
        <v>1</v>
      </c>
      <c r="L73">
        <v>6</v>
      </c>
      <c r="M73" t="s">
        <v>585</v>
      </c>
      <c r="N73" s="70" t="s">
        <v>664</v>
      </c>
      <c r="O73" t="s">
        <v>707</v>
      </c>
      <c r="P73" t="s">
        <v>72</v>
      </c>
      <c r="Q73" t="s">
        <v>70</v>
      </c>
      <c r="R73" t="s">
        <v>75</v>
      </c>
      <c r="S73" t="s">
        <v>71</v>
      </c>
      <c r="T73" t="s">
        <v>83</v>
      </c>
    </row>
    <row r="74" spans="1:20" x14ac:dyDescent="0.25">
      <c r="A74" t="s">
        <v>819</v>
      </c>
      <c r="B74" s="69" t="s">
        <v>804</v>
      </c>
      <c r="C74" t="str">
        <f t="shared" si="14"/>
        <v>INC_Sampling_8_ FP_Met</v>
      </c>
      <c r="D74" s="78" t="str">
        <f t="shared" si="15"/>
        <v>INC_Sampling_8_ FP_Met_7_T1</v>
      </c>
      <c r="E74" s="69" t="str">
        <f t="shared" si="16"/>
        <v>INC_Sampling_8_ FP_Met_HSS</v>
      </c>
      <c r="F74">
        <v>8</v>
      </c>
      <c r="G74" s="70">
        <v>1</v>
      </c>
      <c r="H74" s="7">
        <v>44749</v>
      </c>
      <c r="I74" s="7">
        <v>44757</v>
      </c>
      <c r="J74" s="7">
        <v>44752</v>
      </c>
      <c r="K74">
        <f t="shared" si="17"/>
        <v>1</v>
      </c>
      <c r="L74">
        <v>7</v>
      </c>
      <c r="M74" t="s">
        <v>585</v>
      </c>
      <c r="N74" s="70" t="s">
        <v>664</v>
      </c>
      <c r="O74" t="s">
        <v>707</v>
      </c>
      <c r="P74" t="s">
        <v>72</v>
      </c>
      <c r="Q74" t="s">
        <v>70</v>
      </c>
      <c r="R74" t="s">
        <v>75</v>
      </c>
      <c r="S74" t="s">
        <v>71</v>
      </c>
      <c r="T74" t="s">
        <v>83</v>
      </c>
    </row>
    <row r="75" spans="1:20" x14ac:dyDescent="0.25">
      <c r="A75" t="s">
        <v>819</v>
      </c>
      <c r="B75" s="69" t="s">
        <v>804</v>
      </c>
      <c r="C75" t="str">
        <f t="shared" si="14"/>
        <v>INC_Sampling_8_ FP_Met</v>
      </c>
      <c r="D75" s="78" t="str">
        <f t="shared" si="15"/>
        <v>INC_Sampling_8_ FP_Met_8_T1</v>
      </c>
      <c r="E75" s="69" t="str">
        <f t="shared" si="16"/>
        <v>INC_Sampling_8_ FP_Met_HSS</v>
      </c>
      <c r="F75">
        <v>8</v>
      </c>
      <c r="G75" s="70">
        <v>1</v>
      </c>
      <c r="H75" s="7">
        <v>44749</v>
      </c>
      <c r="I75" s="7">
        <v>44757</v>
      </c>
      <c r="J75" s="7">
        <v>44752</v>
      </c>
      <c r="K75">
        <f t="shared" si="17"/>
        <v>1</v>
      </c>
      <c r="L75">
        <v>8</v>
      </c>
      <c r="M75" t="s">
        <v>585</v>
      </c>
      <c r="N75" s="70" t="s">
        <v>664</v>
      </c>
      <c r="O75" t="s">
        <v>707</v>
      </c>
      <c r="P75" t="s">
        <v>72</v>
      </c>
      <c r="Q75" t="s">
        <v>70</v>
      </c>
      <c r="R75" t="s">
        <v>75</v>
      </c>
      <c r="S75" t="s">
        <v>71</v>
      </c>
      <c r="T75" t="s">
        <v>83</v>
      </c>
    </row>
    <row r="76" spans="1:20" x14ac:dyDescent="0.25">
      <c r="A76" t="s">
        <v>819</v>
      </c>
      <c r="B76" s="69" t="s">
        <v>804</v>
      </c>
      <c r="C76" t="str">
        <f t="shared" si="14"/>
        <v>INC_Sampling_8_ FP_Met</v>
      </c>
      <c r="D76" s="78" t="str">
        <f t="shared" si="15"/>
        <v>INC_Sampling_8_ FP_Met_9_T1</v>
      </c>
      <c r="E76" s="69" t="str">
        <f t="shared" si="16"/>
        <v>INC_Sampling_8_ FP_Met_HSS</v>
      </c>
      <c r="F76">
        <v>8</v>
      </c>
      <c r="G76" s="70">
        <v>1</v>
      </c>
      <c r="H76" s="7">
        <v>44749</v>
      </c>
      <c r="I76" s="7">
        <v>44757</v>
      </c>
      <c r="J76" s="7">
        <v>44753</v>
      </c>
      <c r="K76">
        <f t="shared" si="17"/>
        <v>1</v>
      </c>
      <c r="L76">
        <v>9</v>
      </c>
      <c r="M76" t="s">
        <v>585</v>
      </c>
      <c r="N76" s="70" t="s">
        <v>664</v>
      </c>
      <c r="O76" t="s">
        <v>707</v>
      </c>
      <c r="P76" t="s">
        <v>72</v>
      </c>
      <c r="Q76" t="s">
        <v>70</v>
      </c>
      <c r="R76" t="s">
        <v>75</v>
      </c>
      <c r="S76" t="s">
        <v>71</v>
      </c>
      <c r="T76" t="s">
        <v>83</v>
      </c>
    </row>
    <row r="77" spans="1:20" x14ac:dyDescent="0.25">
      <c r="A77" t="s">
        <v>819</v>
      </c>
      <c r="B77" s="69" t="s">
        <v>804</v>
      </c>
      <c r="C77" t="str">
        <f t="shared" si="14"/>
        <v>INC_Sampling_8_ FP_Met</v>
      </c>
      <c r="D77" s="78" t="str">
        <f t="shared" si="15"/>
        <v>INC_Sampling_8_ FP_Met_10_T1</v>
      </c>
      <c r="E77" s="69" t="str">
        <f t="shared" si="16"/>
        <v>INC_Sampling_8_ FP_Met_HSS</v>
      </c>
      <c r="F77">
        <v>8</v>
      </c>
      <c r="G77" s="70">
        <v>1</v>
      </c>
      <c r="H77" s="7">
        <v>44749</v>
      </c>
      <c r="I77" s="7">
        <v>44757</v>
      </c>
      <c r="J77" s="7">
        <v>44753</v>
      </c>
      <c r="K77">
        <f t="shared" si="17"/>
        <v>1</v>
      </c>
      <c r="L77">
        <v>10</v>
      </c>
      <c r="M77" t="s">
        <v>585</v>
      </c>
      <c r="N77" s="70" t="s">
        <v>664</v>
      </c>
      <c r="O77" t="s">
        <v>707</v>
      </c>
      <c r="P77" t="s">
        <v>72</v>
      </c>
      <c r="Q77" t="s">
        <v>70</v>
      </c>
      <c r="R77" t="s">
        <v>75</v>
      </c>
      <c r="S77" t="s">
        <v>71</v>
      </c>
      <c r="T77" t="s">
        <v>83</v>
      </c>
    </row>
    <row r="78" spans="1:20" x14ac:dyDescent="0.25">
      <c r="A78" t="s">
        <v>819</v>
      </c>
      <c r="B78" s="69" t="s">
        <v>804</v>
      </c>
      <c r="C78" t="str">
        <f t="shared" si="14"/>
        <v>INC_Sampling_8_ FP_Met</v>
      </c>
      <c r="D78" s="78" t="str">
        <f t="shared" si="15"/>
        <v>INC_Sampling_8_ FP_Met_11_T1</v>
      </c>
      <c r="E78" s="69" t="str">
        <f t="shared" si="16"/>
        <v>INC_Sampling_8_ FP_Met_HSS</v>
      </c>
      <c r="F78">
        <v>8</v>
      </c>
      <c r="G78" s="70">
        <v>1</v>
      </c>
      <c r="H78" s="7">
        <v>44749</v>
      </c>
      <c r="I78" s="7">
        <v>44757</v>
      </c>
      <c r="J78" s="7">
        <v>44754</v>
      </c>
      <c r="K78">
        <f t="shared" si="17"/>
        <v>1</v>
      </c>
      <c r="L78">
        <v>11</v>
      </c>
      <c r="M78" t="s">
        <v>585</v>
      </c>
      <c r="N78" s="70" t="s">
        <v>664</v>
      </c>
      <c r="O78" t="s">
        <v>707</v>
      </c>
      <c r="P78" t="s">
        <v>72</v>
      </c>
      <c r="Q78" t="s">
        <v>70</v>
      </c>
      <c r="R78" t="s">
        <v>75</v>
      </c>
      <c r="S78" t="s">
        <v>71</v>
      </c>
      <c r="T78" t="s">
        <v>83</v>
      </c>
    </row>
    <row r="79" spans="1:20" x14ac:dyDescent="0.25">
      <c r="A79" t="s">
        <v>819</v>
      </c>
      <c r="B79" s="69" t="s">
        <v>804</v>
      </c>
      <c r="C79" t="str">
        <f t="shared" si="14"/>
        <v>INC_Sampling_8_ FP_Met</v>
      </c>
      <c r="D79" s="78" t="str">
        <f t="shared" si="15"/>
        <v>INC_Sampling_8_ FP_Met_12_T1</v>
      </c>
      <c r="E79" s="69" t="str">
        <f t="shared" si="16"/>
        <v>INC_Sampling_8_ FP_Met_HSS</v>
      </c>
      <c r="F79">
        <v>8</v>
      </c>
      <c r="G79" s="70">
        <v>1</v>
      </c>
      <c r="H79" s="7">
        <v>44749</v>
      </c>
      <c r="I79" s="7">
        <v>44757</v>
      </c>
      <c r="J79" s="7">
        <v>44754</v>
      </c>
      <c r="K79">
        <f t="shared" si="17"/>
        <v>1</v>
      </c>
      <c r="L79">
        <v>12</v>
      </c>
      <c r="M79" t="s">
        <v>585</v>
      </c>
      <c r="N79" s="70" t="s">
        <v>664</v>
      </c>
      <c r="O79" t="s">
        <v>707</v>
      </c>
      <c r="P79" t="s">
        <v>72</v>
      </c>
      <c r="Q79" t="s">
        <v>70</v>
      </c>
      <c r="R79" t="s">
        <v>75</v>
      </c>
      <c r="S79" t="s">
        <v>71</v>
      </c>
      <c r="T79" t="s">
        <v>83</v>
      </c>
    </row>
    <row r="80" spans="1:20" x14ac:dyDescent="0.25">
      <c r="A80" t="s">
        <v>819</v>
      </c>
      <c r="B80" s="69" t="s">
        <v>804</v>
      </c>
      <c r="C80" t="str">
        <f t="shared" si="14"/>
        <v>INC_Sampling_8_ FP_Met</v>
      </c>
      <c r="D80" s="78" t="str">
        <f t="shared" si="15"/>
        <v>INC_Sampling_8_ FP_Met_13_T1</v>
      </c>
      <c r="E80" s="69" t="str">
        <f t="shared" si="16"/>
        <v>INC_Sampling_8_ FP_Met_HSS</v>
      </c>
      <c r="F80">
        <v>8</v>
      </c>
      <c r="G80" s="70">
        <v>1</v>
      </c>
      <c r="H80" s="7">
        <v>44749</v>
      </c>
      <c r="I80" s="7">
        <v>44757</v>
      </c>
      <c r="J80" s="7">
        <v>44755</v>
      </c>
      <c r="K80">
        <f t="shared" si="17"/>
        <v>1</v>
      </c>
      <c r="L80">
        <v>13</v>
      </c>
      <c r="M80" t="s">
        <v>585</v>
      </c>
      <c r="N80" s="70" t="s">
        <v>664</v>
      </c>
      <c r="O80" t="s">
        <v>707</v>
      </c>
      <c r="P80" t="s">
        <v>72</v>
      </c>
      <c r="Q80" t="s">
        <v>70</v>
      </c>
      <c r="R80" t="s">
        <v>75</v>
      </c>
      <c r="S80" t="s">
        <v>71</v>
      </c>
      <c r="T80" t="s">
        <v>83</v>
      </c>
    </row>
    <row r="81" spans="1:20" x14ac:dyDescent="0.25">
      <c r="A81" t="s">
        <v>819</v>
      </c>
      <c r="B81" s="69" t="s">
        <v>804</v>
      </c>
      <c r="C81" t="str">
        <f t="shared" si="14"/>
        <v>INC_Sampling_8_ FP_Met</v>
      </c>
      <c r="D81" s="78" t="str">
        <f t="shared" si="15"/>
        <v>INC_Sampling_8_ FP_Met_14_T1</v>
      </c>
      <c r="E81" s="69" t="str">
        <f t="shared" si="16"/>
        <v>INC_Sampling_8_ FP_Met_HSS</v>
      </c>
      <c r="F81">
        <v>8</v>
      </c>
      <c r="G81" s="70">
        <v>1</v>
      </c>
      <c r="H81" s="7">
        <v>44749</v>
      </c>
      <c r="I81" s="7">
        <v>44757</v>
      </c>
      <c r="J81" s="7">
        <v>44755</v>
      </c>
      <c r="K81">
        <f t="shared" si="17"/>
        <v>1</v>
      </c>
      <c r="L81">
        <v>14</v>
      </c>
      <c r="M81" t="s">
        <v>585</v>
      </c>
      <c r="N81" s="70" t="s">
        <v>664</v>
      </c>
      <c r="O81" t="s">
        <v>707</v>
      </c>
      <c r="P81" t="s">
        <v>72</v>
      </c>
      <c r="Q81" t="s">
        <v>70</v>
      </c>
      <c r="R81" t="s">
        <v>75</v>
      </c>
      <c r="S81" t="s">
        <v>71</v>
      </c>
      <c r="T81" t="s">
        <v>83</v>
      </c>
    </row>
    <row r="82" spans="1:20" x14ac:dyDescent="0.25">
      <c r="A82" t="s">
        <v>819</v>
      </c>
      <c r="B82" s="69" t="s">
        <v>804</v>
      </c>
      <c r="C82" t="str">
        <f t="shared" si="14"/>
        <v>INC_Sampling_8_ FP_Met</v>
      </c>
      <c r="D82" s="78" t="str">
        <f t="shared" si="15"/>
        <v>INC_Sampling_8_ FP_Met_15_T1</v>
      </c>
      <c r="E82" s="69" t="str">
        <f t="shared" si="16"/>
        <v>INC_Sampling_8_ FP_Met_HSS</v>
      </c>
      <c r="F82">
        <v>8</v>
      </c>
      <c r="G82" s="70">
        <v>1</v>
      </c>
      <c r="H82" s="7">
        <v>44749</v>
      </c>
      <c r="I82" s="7">
        <v>44757</v>
      </c>
      <c r="J82" s="7">
        <v>44756</v>
      </c>
      <c r="K82">
        <f t="shared" si="17"/>
        <v>1</v>
      </c>
      <c r="L82">
        <v>15</v>
      </c>
      <c r="M82" t="s">
        <v>585</v>
      </c>
      <c r="N82" s="70" t="s">
        <v>664</v>
      </c>
      <c r="O82" t="s">
        <v>707</v>
      </c>
      <c r="P82" t="s">
        <v>72</v>
      </c>
      <c r="Q82" t="s">
        <v>70</v>
      </c>
      <c r="R82" t="s">
        <v>75</v>
      </c>
      <c r="S82" t="s">
        <v>71</v>
      </c>
      <c r="T82" t="s">
        <v>83</v>
      </c>
    </row>
    <row r="83" spans="1:20" x14ac:dyDescent="0.25">
      <c r="A83" t="s">
        <v>819</v>
      </c>
      <c r="B83" s="69" t="s">
        <v>804</v>
      </c>
      <c r="C83" t="str">
        <f t="shared" si="14"/>
        <v>INC_Sampling_8_ FP_Met</v>
      </c>
      <c r="D83" s="78" t="str">
        <f t="shared" si="15"/>
        <v>INC_Sampling_8_ FP_Met_16_T1</v>
      </c>
      <c r="E83" s="69" t="str">
        <f t="shared" si="16"/>
        <v>INC_Sampling_8_ FP_Met_HSS</v>
      </c>
      <c r="F83">
        <v>8</v>
      </c>
      <c r="G83" s="70">
        <v>1</v>
      </c>
      <c r="H83" s="7">
        <v>44749</v>
      </c>
      <c r="I83" s="7">
        <v>44757</v>
      </c>
      <c r="J83" s="7">
        <v>44756</v>
      </c>
      <c r="K83">
        <f t="shared" si="17"/>
        <v>1</v>
      </c>
      <c r="L83">
        <v>16</v>
      </c>
      <c r="M83" t="s">
        <v>585</v>
      </c>
      <c r="N83" s="70" t="s">
        <v>664</v>
      </c>
      <c r="O83" t="s">
        <v>707</v>
      </c>
      <c r="P83" t="s">
        <v>72</v>
      </c>
      <c r="Q83" t="s">
        <v>70</v>
      </c>
      <c r="R83" t="s">
        <v>75</v>
      </c>
      <c r="S83" t="s">
        <v>71</v>
      </c>
      <c r="T83" t="s">
        <v>83</v>
      </c>
    </row>
    <row r="84" spans="1:20" x14ac:dyDescent="0.25">
      <c r="A84" t="s">
        <v>819</v>
      </c>
      <c r="B84" s="69" t="s">
        <v>804</v>
      </c>
      <c r="C84" t="str">
        <f t="shared" si="14"/>
        <v>INC_Sampling_8_ FP_Met</v>
      </c>
      <c r="D84" s="78" t="str">
        <f t="shared" si="15"/>
        <v>INC_Sampling_8_ FP_Met_17_T1</v>
      </c>
      <c r="E84" s="69" t="str">
        <f t="shared" si="16"/>
        <v>INC_Sampling_8_ FP_Met_HSS</v>
      </c>
      <c r="F84">
        <v>8</v>
      </c>
      <c r="G84" s="70">
        <v>1</v>
      </c>
      <c r="H84" s="7">
        <v>44749</v>
      </c>
      <c r="I84" s="7">
        <v>44757</v>
      </c>
      <c r="J84" s="7">
        <v>44757</v>
      </c>
      <c r="K84">
        <f t="shared" si="17"/>
        <v>1</v>
      </c>
      <c r="L84">
        <v>17</v>
      </c>
      <c r="M84" t="s">
        <v>585</v>
      </c>
      <c r="N84" s="70" t="s">
        <v>664</v>
      </c>
      <c r="O84" t="s">
        <v>707</v>
      </c>
      <c r="P84" t="s">
        <v>72</v>
      </c>
      <c r="Q84" t="s">
        <v>70</v>
      </c>
      <c r="R84" t="s">
        <v>75</v>
      </c>
      <c r="S84" t="s">
        <v>71</v>
      </c>
      <c r="T84" t="s">
        <v>83</v>
      </c>
    </row>
    <row r="85" spans="1:20" x14ac:dyDescent="0.25">
      <c r="A85" t="s">
        <v>819</v>
      </c>
      <c r="B85" s="69" t="s">
        <v>804</v>
      </c>
      <c r="C85" t="str">
        <f t="shared" si="14"/>
        <v>INC_Sampling_8_ FP_Met</v>
      </c>
      <c r="D85" s="78" t="str">
        <f t="shared" si="15"/>
        <v>INC_Sampling_8_ FP_Met_18_T1</v>
      </c>
      <c r="E85" s="69" t="str">
        <f t="shared" si="16"/>
        <v>INC_Sampling_8_ FP_Met_HSS</v>
      </c>
      <c r="F85">
        <v>8</v>
      </c>
      <c r="G85" s="70">
        <v>1</v>
      </c>
      <c r="H85" s="7">
        <v>44749</v>
      </c>
      <c r="I85" s="7">
        <v>44757</v>
      </c>
      <c r="J85" s="7">
        <v>44757</v>
      </c>
      <c r="K85">
        <f t="shared" si="17"/>
        <v>1</v>
      </c>
      <c r="L85">
        <v>18</v>
      </c>
      <c r="M85" t="s">
        <v>585</v>
      </c>
      <c r="N85" s="70" t="s">
        <v>664</v>
      </c>
      <c r="O85" t="s">
        <v>707</v>
      </c>
      <c r="P85" t="s">
        <v>72</v>
      </c>
      <c r="Q85" t="s">
        <v>70</v>
      </c>
      <c r="R85" t="s">
        <v>75</v>
      </c>
      <c r="S85" t="s">
        <v>71</v>
      </c>
      <c r="T85" t="s">
        <v>83</v>
      </c>
    </row>
    <row r="86" spans="1:20" x14ac:dyDescent="0.25">
      <c r="D86" s="105"/>
    </row>
    <row r="87" spans="1:20" x14ac:dyDescent="0.25">
      <c r="D87" s="105"/>
    </row>
    <row r="88" spans="1:20" x14ac:dyDescent="0.25">
      <c r="D88" s="105"/>
    </row>
    <row r="89" spans="1:20" x14ac:dyDescent="0.25">
      <c r="D89" s="105"/>
    </row>
    <row r="90" spans="1:20" x14ac:dyDescent="0.25">
      <c r="D90" s="105"/>
    </row>
    <row r="91" spans="1:20" x14ac:dyDescent="0.25">
      <c r="D91" s="105"/>
    </row>
    <row r="92" spans="1:20" x14ac:dyDescent="0.25">
      <c r="D92" s="105"/>
    </row>
    <row r="93" spans="1:20" x14ac:dyDescent="0.25">
      <c r="D93" s="105"/>
    </row>
    <row r="94" spans="1:20" x14ac:dyDescent="0.25">
      <c r="D94" s="105"/>
    </row>
    <row r="95" spans="1:20" x14ac:dyDescent="0.25">
      <c r="D95" s="105"/>
    </row>
    <row r="96" spans="1:20" x14ac:dyDescent="0.25">
      <c r="D96" s="105"/>
    </row>
    <row r="97" spans="4:4" x14ac:dyDescent="0.25">
      <c r="D97" s="105"/>
    </row>
    <row r="98" spans="4:4" x14ac:dyDescent="0.25">
      <c r="D98" s="105"/>
    </row>
    <row r="99" spans="4:4" x14ac:dyDescent="0.25">
      <c r="D99" s="105"/>
    </row>
    <row r="100" spans="4:4" x14ac:dyDescent="0.25">
      <c r="D100" s="105"/>
    </row>
    <row r="101" spans="4:4" x14ac:dyDescent="0.25">
      <c r="D101" s="105"/>
    </row>
    <row r="102" spans="4:4" x14ac:dyDescent="0.25">
      <c r="D102" s="105"/>
    </row>
    <row r="103" spans="4:4" x14ac:dyDescent="0.25">
      <c r="D103" s="105"/>
    </row>
    <row r="104" spans="4:4" x14ac:dyDescent="0.25">
      <c r="D104" s="105"/>
    </row>
    <row r="105" spans="4:4" x14ac:dyDescent="0.25">
      <c r="D105" s="105"/>
    </row>
    <row r="106" spans="4:4" x14ac:dyDescent="0.25">
      <c r="D106" s="105"/>
    </row>
    <row r="107" spans="4:4" x14ac:dyDescent="0.25">
      <c r="D107" s="105"/>
    </row>
    <row r="108" spans="4:4" x14ac:dyDescent="0.25">
      <c r="D108" s="105"/>
    </row>
    <row r="109" spans="4:4" x14ac:dyDescent="0.25">
      <c r="D109" s="105"/>
    </row>
    <row r="110" spans="4:4" x14ac:dyDescent="0.25">
      <c r="D110" s="105"/>
    </row>
    <row r="111" spans="4:4" x14ac:dyDescent="0.25">
      <c r="D111" s="105"/>
    </row>
    <row r="112" spans="4:4" x14ac:dyDescent="0.25">
      <c r="D112" s="105"/>
    </row>
    <row r="113" spans="4:4" x14ac:dyDescent="0.25">
      <c r="D113" s="105"/>
    </row>
    <row r="114" spans="4:4" x14ac:dyDescent="0.25">
      <c r="D114" s="105"/>
    </row>
    <row r="115" spans="4:4" x14ac:dyDescent="0.25">
      <c r="D115" s="105"/>
    </row>
    <row r="116" spans="4:4" x14ac:dyDescent="0.25">
      <c r="D116" s="105"/>
    </row>
    <row r="117" spans="4:4" x14ac:dyDescent="0.25">
      <c r="D117" s="105"/>
    </row>
    <row r="118" spans="4:4" x14ac:dyDescent="0.25">
      <c r="D118" s="105"/>
    </row>
    <row r="119" spans="4:4" x14ac:dyDescent="0.25">
      <c r="D119" s="105"/>
    </row>
    <row r="120" spans="4:4" x14ac:dyDescent="0.25">
      <c r="D120" s="105"/>
    </row>
    <row r="121" spans="4:4" x14ac:dyDescent="0.25">
      <c r="D121" s="105"/>
    </row>
    <row r="122" spans="4:4" x14ac:dyDescent="0.25">
      <c r="D122" s="105"/>
    </row>
    <row r="123" spans="4:4" x14ac:dyDescent="0.25">
      <c r="D123" s="105"/>
    </row>
  </sheetData>
  <autoFilter ref="B1:U1" xr:uid="{300BBEC2-321E-402E-8A24-DA0ADB55D68D}"/>
  <phoneticPr fontId="1" type="noConversion"/>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D01B6-F10E-4FD2-B915-41CDBC08C15E}">
  <sheetPr>
    <tabColor theme="7"/>
  </sheetPr>
  <dimension ref="A1:U77"/>
  <sheetViews>
    <sheetView zoomScale="90" zoomScaleNormal="90" workbookViewId="0">
      <pane ySplit="1" topLeftCell="A2" activePane="bottomLeft" state="frozen"/>
      <selection pane="bottomLeft" activeCell="I1" sqref="I1"/>
    </sheetView>
  </sheetViews>
  <sheetFormatPr defaultRowHeight="15" x14ac:dyDescent="0.25"/>
  <cols>
    <col min="1" max="1" width="24.7109375" customWidth="1"/>
    <col min="2" max="3" width="29.85546875" customWidth="1"/>
    <col min="4" max="4" width="30.140625" style="69" customWidth="1"/>
    <col min="5" max="5" width="11.5703125" customWidth="1"/>
    <col min="7" max="7" width="23.28515625" customWidth="1"/>
    <col min="10" max="10" width="33" customWidth="1"/>
    <col min="11" max="11" width="8.85546875" style="4"/>
    <col min="13" max="13" width="10" customWidth="1"/>
    <col min="16" max="16" width="9.85546875" customWidth="1"/>
    <col min="17" max="17" width="12.28515625" style="4" customWidth="1"/>
    <col min="18" max="21" width="8" customWidth="1"/>
  </cols>
  <sheetData>
    <row r="1" spans="1:21" s="2" customFormat="1" ht="173.45" customHeight="1" x14ac:dyDescent="0.25">
      <c r="A1" s="3" t="s">
        <v>136</v>
      </c>
      <c r="B1" s="3" t="s">
        <v>21</v>
      </c>
      <c r="C1" s="3" t="s">
        <v>830</v>
      </c>
      <c r="D1" s="99" t="s">
        <v>31</v>
      </c>
      <c r="E1" s="10" t="s">
        <v>709</v>
      </c>
      <c r="F1" s="10" t="s">
        <v>806</v>
      </c>
      <c r="G1" s="10" t="s">
        <v>814</v>
      </c>
      <c r="H1" s="10" t="s">
        <v>40</v>
      </c>
      <c r="I1" s="10" t="s">
        <v>41</v>
      </c>
      <c r="J1" s="2" t="s">
        <v>708</v>
      </c>
      <c r="K1" s="110" t="s">
        <v>34</v>
      </c>
      <c r="L1" s="10" t="s">
        <v>710</v>
      </c>
      <c r="M1" s="10" t="s">
        <v>711</v>
      </c>
      <c r="N1" s="10" t="s">
        <v>712</v>
      </c>
      <c r="O1" s="10" t="s">
        <v>812</v>
      </c>
      <c r="P1" s="10" t="s">
        <v>821</v>
      </c>
      <c r="Q1" s="110" t="s">
        <v>82</v>
      </c>
      <c r="R1" s="2" t="s">
        <v>46</v>
      </c>
      <c r="S1" s="2" t="s">
        <v>156</v>
      </c>
      <c r="T1" s="2" t="s">
        <v>157</v>
      </c>
      <c r="U1" s="2" t="s">
        <v>47</v>
      </c>
    </row>
    <row r="2" spans="1:21" x14ac:dyDescent="0.25">
      <c r="A2" t="s">
        <v>98</v>
      </c>
      <c r="B2" t="str">
        <f>collected_organism!D2</f>
        <v>Salmo salar_44409</v>
      </c>
      <c r="C2" t="str">
        <f>"Sub_Sampling_"&amp;LEFT(B2,3)&amp;"_"&amp;RIGHT(B2,LEN(B2)-FIND("_",B2))</f>
        <v>Sub_Sampling_Sal_44409</v>
      </c>
      <c r="D2" s="69" t="str">
        <f>"Sub_Sampling_"&amp;LEFT(B2,3)&amp;"_"&amp;RIGHT(B2,LEN(B2)-FIND("_",B2))&amp;"_"&amp;L2</f>
        <v>Sub_Sampling_Sal_44409_1</v>
      </c>
      <c r="J2" t="s">
        <v>904</v>
      </c>
      <c r="L2">
        <v>1</v>
      </c>
      <c r="P2" s="69">
        <v>12.153</v>
      </c>
      <c r="Q2" s="4" t="s">
        <v>733</v>
      </c>
      <c r="S2">
        <v>5</v>
      </c>
    </row>
    <row r="3" spans="1:21" x14ac:dyDescent="0.25">
      <c r="A3" t="s">
        <v>98</v>
      </c>
      <c r="B3" t="str">
        <f>collected_organism!D2</f>
        <v>Salmo salar_44409</v>
      </c>
      <c r="C3" t="str">
        <f t="shared" ref="C3:C34" si="0">"Sub_Sampling_"&amp;LEFT(B3,3)&amp;"_"&amp;RIGHT(B3,LEN(B3)-FIND("_",B3))</f>
        <v>Sub_Sampling_Sal_44409</v>
      </c>
      <c r="D3" s="69" t="str">
        <f>"Sub_Sampling_"&amp;LEFT(B3,3)&amp;"_"&amp;RIGHT(B3,LEN(B3)-FIND("_",B3))&amp;"_"&amp;L3</f>
        <v>Sub_Sampling_Sal_44409_2</v>
      </c>
      <c r="J3" t="s">
        <v>904</v>
      </c>
      <c r="L3">
        <v>2</v>
      </c>
      <c r="P3" s="69">
        <v>11.191000000000001</v>
      </c>
      <c r="Q3" s="4" t="s">
        <v>733</v>
      </c>
      <c r="S3">
        <v>6</v>
      </c>
    </row>
    <row r="4" spans="1:21" x14ac:dyDescent="0.25">
      <c r="A4" t="s">
        <v>98</v>
      </c>
      <c r="B4" t="str">
        <f>collected_organism!D2</f>
        <v>Salmo salar_44409</v>
      </c>
      <c r="C4" t="str">
        <f t="shared" si="0"/>
        <v>Sub_Sampling_Sal_44409</v>
      </c>
      <c r="D4" s="69" t="str">
        <f>"Sub_Sampling_"&amp;LEFT(B4,3)&amp;"_"&amp;RIGHT(B4,LEN(B4)-FIND("_",B4))&amp;"_"&amp;L4</f>
        <v>Sub_Sampling_Sal_44409_3</v>
      </c>
      <c r="J4" t="s">
        <v>904</v>
      </c>
      <c r="L4">
        <v>3</v>
      </c>
      <c r="P4" s="69">
        <v>10.815</v>
      </c>
      <c r="Q4" s="4" t="s">
        <v>733</v>
      </c>
      <c r="S4">
        <v>7</v>
      </c>
    </row>
    <row r="6" spans="1:21" ht="15.6" customHeight="1" x14ac:dyDescent="0.25">
      <c r="A6" t="s">
        <v>809</v>
      </c>
      <c r="B6" t="s">
        <v>805</v>
      </c>
      <c r="C6" t="str">
        <f t="shared" si="0"/>
        <v>Sub_Sampling_Phy_44741</v>
      </c>
      <c r="D6" s="69" t="str">
        <f t="shared" ref="D6:D13" si="1">"Sub_Sampling_"&amp;LEFT(B6,3)&amp;"_"&amp;RIGHT(B6,LEN(B6)-FIND("_",B6))&amp;"_"&amp;L6</f>
        <v>Sub_Sampling_Phy_44741_1</v>
      </c>
      <c r="E6" s="66" t="s">
        <v>333</v>
      </c>
      <c r="F6" s="66" t="s">
        <v>290</v>
      </c>
      <c r="G6" t="s">
        <v>276</v>
      </c>
      <c r="H6" t="s">
        <v>588</v>
      </c>
      <c r="I6" t="s">
        <v>301</v>
      </c>
      <c r="J6" t="s">
        <v>905</v>
      </c>
      <c r="K6" s="4">
        <v>136</v>
      </c>
      <c r="L6" s="66">
        <v>1</v>
      </c>
      <c r="M6">
        <v>2000</v>
      </c>
      <c r="N6">
        <v>129.04</v>
      </c>
      <c r="O6">
        <v>136.4</v>
      </c>
      <c r="P6">
        <f t="shared" ref="P6:P13" si="2">O6-N6</f>
        <v>7.3600000000000136</v>
      </c>
      <c r="Q6" s="4" t="s">
        <v>98</v>
      </c>
    </row>
    <row r="7" spans="1:21" ht="15.6" customHeight="1" x14ac:dyDescent="0.25">
      <c r="A7" t="s">
        <v>809</v>
      </c>
      <c r="B7" t="s">
        <v>805</v>
      </c>
      <c r="C7" t="str">
        <f t="shared" si="0"/>
        <v>Sub_Sampling_Phy_44741</v>
      </c>
      <c r="D7" s="69" t="str">
        <f t="shared" si="1"/>
        <v>Sub_Sampling_Phy_44741_2</v>
      </c>
      <c r="E7" s="66" t="s">
        <v>333</v>
      </c>
      <c r="F7" s="66" t="s">
        <v>290</v>
      </c>
      <c r="G7" t="s">
        <v>276</v>
      </c>
      <c r="H7" t="s">
        <v>588</v>
      </c>
      <c r="I7" t="s">
        <v>301</v>
      </c>
      <c r="J7" t="s">
        <v>905</v>
      </c>
      <c r="K7" s="4">
        <v>137</v>
      </c>
      <c r="L7" s="66">
        <v>2</v>
      </c>
      <c r="M7">
        <v>2000</v>
      </c>
      <c r="N7">
        <v>125.25</v>
      </c>
      <c r="O7">
        <v>132.5</v>
      </c>
      <c r="P7">
        <f t="shared" si="2"/>
        <v>7.25</v>
      </c>
      <c r="Q7" s="4" t="s">
        <v>98</v>
      </c>
    </row>
    <row r="8" spans="1:21" ht="15.6" customHeight="1" x14ac:dyDescent="0.25">
      <c r="A8" t="s">
        <v>810</v>
      </c>
      <c r="B8" t="s">
        <v>805</v>
      </c>
      <c r="C8" t="str">
        <f t="shared" si="0"/>
        <v>Sub_Sampling_Phy_44741</v>
      </c>
      <c r="D8" s="69" t="str">
        <f t="shared" si="1"/>
        <v>Sub_Sampling_Phy_44741_4</v>
      </c>
      <c r="E8" s="66" t="s">
        <v>333</v>
      </c>
      <c r="F8" s="66" t="s">
        <v>290</v>
      </c>
      <c r="G8" t="s">
        <v>276</v>
      </c>
      <c r="H8" t="s">
        <v>588</v>
      </c>
      <c r="I8" t="s">
        <v>301</v>
      </c>
      <c r="J8" t="s">
        <v>903</v>
      </c>
      <c r="K8" s="4">
        <v>142</v>
      </c>
      <c r="L8" s="66">
        <v>4</v>
      </c>
      <c r="M8">
        <v>2000</v>
      </c>
      <c r="N8">
        <v>126.39</v>
      </c>
      <c r="O8">
        <v>134.69999999999999</v>
      </c>
      <c r="P8">
        <f t="shared" si="2"/>
        <v>8.3099999999999881</v>
      </c>
      <c r="Q8" s="4" t="s">
        <v>98</v>
      </c>
    </row>
    <row r="9" spans="1:21" ht="15.6" customHeight="1" x14ac:dyDescent="0.25">
      <c r="A9" t="s">
        <v>810</v>
      </c>
      <c r="B9" t="s">
        <v>805</v>
      </c>
      <c r="C9" t="str">
        <f t="shared" si="0"/>
        <v>Sub_Sampling_Phy_44741</v>
      </c>
      <c r="D9" s="69" t="str">
        <f t="shared" si="1"/>
        <v>Sub_Sampling_Phy_44741_5</v>
      </c>
      <c r="E9" s="66" t="s">
        <v>333</v>
      </c>
      <c r="F9" s="66" t="s">
        <v>290</v>
      </c>
      <c r="G9" t="s">
        <v>276</v>
      </c>
      <c r="H9" t="s">
        <v>588</v>
      </c>
      <c r="I9" t="s">
        <v>301</v>
      </c>
      <c r="J9" t="s">
        <v>905</v>
      </c>
      <c r="K9" s="4">
        <v>143</v>
      </c>
      <c r="L9" s="66">
        <v>5</v>
      </c>
      <c r="M9">
        <v>2000</v>
      </c>
      <c r="N9">
        <v>127.89</v>
      </c>
      <c r="O9">
        <v>134.9</v>
      </c>
      <c r="P9">
        <f t="shared" si="2"/>
        <v>7.0100000000000051</v>
      </c>
      <c r="Q9" s="4" t="s">
        <v>98</v>
      </c>
    </row>
    <row r="10" spans="1:21" ht="15.6" customHeight="1" x14ac:dyDescent="0.25">
      <c r="A10" t="s">
        <v>810</v>
      </c>
      <c r="B10" t="s">
        <v>805</v>
      </c>
      <c r="C10" t="str">
        <f t="shared" si="0"/>
        <v>Sub_Sampling_Phy_44741</v>
      </c>
      <c r="D10" s="69" t="str">
        <f t="shared" si="1"/>
        <v>Sub_Sampling_Phy_44741_6</v>
      </c>
      <c r="E10" s="66" t="s">
        <v>333</v>
      </c>
      <c r="F10" s="66" t="s">
        <v>290</v>
      </c>
      <c r="G10" s="66" t="s">
        <v>229</v>
      </c>
      <c r="H10" t="s">
        <v>588</v>
      </c>
      <c r="I10" t="s">
        <v>301</v>
      </c>
      <c r="J10" t="s">
        <v>813</v>
      </c>
      <c r="K10" s="4">
        <v>144</v>
      </c>
      <c r="L10" s="66">
        <v>6</v>
      </c>
      <c r="M10">
        <v>2000</v>
      </c>
      <c r="N10">
        <v>127.28</v>
      </c>
      <c r="O10">
        <v>134.19999999999999</v>
      </c>
      <c r="P10">
        <f t="shared" si="2"/>
        <v>6.9199999999999875</v>
      </c>
      <c r="Q10" s="4" t="s">
        <v>98</v>
      </c>
    </row>
    <row r="11" spans="1:21" ht="15.6" customHeight="1" x14ac:dyDescent="0.25">
      <c r="A11" t="s">
        <v>811</v>
      </c>
      <c r="B11" t="s">
        <v>805</v>
      </c>
      <c r="C11" t="str">
        <f t="shared" si="0"/>
        <v>Sub_Sampling_Phy_44741</v>
      </c>
      <c r="D11" s="69" t="str">
        <f t="shared" si="1"/>
        <v>Sub_Sampling_Phy_44741_7</v>
      </c>
      <c r="E11" s="66" t="s">
        <v>333</v>
      </c>
      <c r="F11" s="66" t="s">
        <v>290</v>
      </c>
      <c r="G11" t="s">
        <v>276</v>
      </c>
      <c r="H11" t="s">
        <v>588</v>
      </c>
      <c r="I11" t="s">
        <v>301</v>
      </c>
      <c r="J11" t="s">
        <v>905</v>
      </c>
      <c r="K11" s="4">
        <v>148</v>
      </c>
      <c r="L11" s="66">
        <v>7</v>
      </c>
      <c r="M11">
        <v>2000</v>
      </c>
      <c r="N11">
        <v>128.74</v>
      </c>
      <c r="O11">
        <v>136.6</v>
      </c>
      <c r="P11">
        <f t="shared" si="2"/>
        <v>7.8599999999999852</v>
      </c>
      <c r="Q11" s="4" t="s">
        <v>98</v>
      </c>
    </row>
    <row r="12" spans="1:21" ht="15.6" customHeight="1" x14ac:dyDescent="0.25">
      <c r="A12" t="s">
        <v>811</v>
      </c>
      <c r="B12" t="s">
        <v>805</v>
      </c>
      <c r="C12" t="str">
        <f t="shared" si="0"/>
        <v>Sub_Sampling_Phy_44741</v>
      </c>
      <c r="D12" s="69" t="str">
        <f t="shared" si="1"/>
        <v>Sub_Sampling_Phy_44741_8</v>
      </c>
      <c r="E12" s="66" t="s">
        <v>333</v>
      </c>
      <c r="F12" s="66" t="s">
        <v>290</v>
      </c>
      <c r="G12" t="s">
        <v>276</v>
      </c>
      <c r="H12" t="s">
        <v>588</v>
      </c>
      <c r="I12" t="s">
        <v>301</v>
      </c>
      <c r="J12" t="s">
        <v>905</v>
      </c>
      <c r="K12" s="4">
        <v>149</v>
      </c>
      <c r="L12" s="66">
        <v>8</v>
      </c>
      <c r="M12">
        <v>2000</v>
      </c>
      <c r="N12">
        <v>129.96</v>
      </c>
      <c r="O12">
        <v>137.4</v>
      </c>
      <c r="P12">
        <f t="shared" si="2"/>
        <v>7.4399999999999977</v>
      </c>
      <c r="Q12" s="4" t="s">
        <v>98</v>
      </c>
    </row>
    <row r="13" spans="1:21" ht="15.6" customHeight="1" x14ac:dyDescent="0.25">
      <c r="A13" t="s">
        <v>811</v>
      </c>
      <c r="B13" t="s">
        <v>805</v>
      </c>
      <c r="C13" t="str">
        <f t="shared" si="0"/>
        <v>Sub_Sampling_Phy_44741</v>
      </c>
      <c r="D13" s="69" t="str">
        <f t="shared" si="1"/>
        <v>Sub_Sampling_Phy_44741_9</v>
      </c>
      <c r="E13" s="66" t="s">
        <v>333</v>
      </c>
      <c r="F13" s="66" t="s">
        <v>290</v>
      </c>
      <c r="G13" s="66" t="s">
        <v>229</v>
      </c>
      <c r="H13" t="s">
        <v>588</v>
      </c>
      <c r="I13" t="s">
        <v>301</v>
      </c>
      <c r="J13" t="s">
        <v>813</v>
      </c>
      <c r="K13" s="4">
        <v>150</v>
      </c>
      <c r="L13" s="66">
        <v>9</v>
      </c>
      <c r="M13">
        <v>2000</v>
      </c>
      <c r="N13">
        <v>125.92</v>
      </c>
      <c r="O13">
        <v>134</v>
      </c>
      <c r="P13">
        <f t="shared" si="2"/>
        <v>8.0799999999999983</v>
      </c>
      <c r="Q13" s="4" t="s">
        <v>98</v>
      </c>
    </row>
    <row r="14" spans="1:21" ht="15.6" customHeight="1" x14ac:dyDescent="0.25">
      <c r="E14" s="66"/>
      <c r="F14" s="66"/>
      <c r="G14" s="66"/>
      <c r="L14" s="66"/>
    </row>
    <row r="15" spans="1:21" ht="15.6" customHeight="1" x14ac:dyDescent="0.25">
      <c r="A15" t="str">
        <f>collected_organism!B6</f>
        <v>ST22-220-44678-Zoo_5</v>
      </c>
      <c r="B15" t="str">
        <f>collected_organism!D6</f>
        <v>Zooplankton_44678</v>
      </c>
      <c r="C15" t="str">
        <f t="shared" si="0"/>
        <v>Sub_Sampling_Zoo_44678</v>
      </c>
      <c r="D15" s="69" t="str">
        <f t="shared" ref="D15:D22" si="3">"Sub_Sampling_"&amp;LEFT(B15,3)&amp;"_"&amp;RIGHT(B15,LEN(B15)-FIND("_",B15))&amp;"_"&amp;L15</f>
        <v>Sub_Sampling_Zoo_44678_1</v>
      </c>
      <c r="E15" s="66" t="s">
        <v>306</v>
      </c>
      <c r="F15" s="66" t="s">
        <v>662</v>
      </c>
      <c r="G15" s="66" t="s">
        <v>229</v>
      </c>
      <c r="H15" t="s">
        <v>588</v>
      </c>
      <c r="I15" t="s">
        <v>301</v>
      </c>
      <c r="J15" t="s">
        <v>813</v>
      </c>
      <c r="L15" s="66">
        <v>1</v>
      </c>
      <c r="P15">
        <v>1.0189999999999999</v>
      </c>
      <c r="Q15" s="4" t="s">
        <v>98</v>
      </c>
    </row>
    <row r="16" spans="1:21" ht="15.6" customHeight="1" x14ac:dyDescent="0.25">
      <c r="A16" t="s">
        <v>798</v>
      </c>
      <c r="B16" t="s">
        <v>815</v>
      </c>
      <c r="C16" t="str">
        <f t="shared" si="0"/>
        <v>Sub_Sampling_Zoo_44746</v>
      </c>
      <c r="D16" s="69" t="str">
        <f t="shared" si="3"/>
        <v>Sub_Sampling_Zoo_44746_1</v>
      </c>
      <c r="E16" s="66" t="s">
        <v>306</v>
      </c>
      <c r="F16" s="66" t="s">
        <v>662</v>
      </c>
      <c r="G16" s="66" t="s">
        <v>229</v>
      </c>
      <c r="H16" t="s">
        <v>588</v>
      </c>
      <c r="I16" t="s">
        <v>301</v>
      </c>
      <c r="J16" t="s">
        <v>813</v>
      </c>
      <c r="L16" s="66">
        <v>1</v>
      </c>
      <c r="P16">
        <v>0.94599999999999995</v>
      </c>
      <c r="Q16" s="4" t="s">
        <v>98</v>
      </c>
    </row>
    <row r="17" spans="1:17" ht="15.6" customHeight="1" x14ac:dyDescent="0.25">
      <c r="A17" t="s">
        <v>798</v>
      </c>
      <c r="B17" t="s">
        <v>815</v>
      </c>
      <c r="C17" t="str">
        <f t="shared" si="0"/>
        <v>Sub_Sampling_Zoo_44746</v>
      </c>
      <c r="D17" s="69" t="str">
        <f t="shared" si="3"/>
        <v>Sub_Sampling_Zoo_44746_2</v>
      </c>
      <c r="E17" s="66" t="s">
        <v>306</v>
      </c>
      <c r="F17" s="66" t="s">
        <v>662</v>
      </c>
      <c r="G17" t="s">
        <v>820</v>
      </c>
      <c r="H17" t="s">
        <v>588</v>
      </c>
      <c r="I17" t="s">
        <v>301</v>
      </c>
      <c r="J17" t="s">
        <v>903</v>
      </c>
      <c r="L17" s="66">
        <v>2</v>
      </c>
      <c r="P17">
        <v>10.298</v>
      </c>
      <c r="Q17" s="4" t="s">
        <v>98</v>
      </c>
    </row>
    <row r="18" spans="1:17" ht="15.6" customHeight="1" x14ac:dyDescent="0.25">
      <c r="A18" t="s">
        <v>798</v>
      </c>
      <c r="B18" t="s">
        <v>815</v>
      </c>
      <c r="C18" t="str">
        <f t="shared" si="0"/>
        <v>Sub_Sampling_Zoo_44746</v>
      </c>
      <c r="D18" s="69" t="str">
        <f t="shared" si="3"/>
        <v>Sub_Sampling_Zoo_44746_3</v>
      </c>
      <c r="E18" s="66" t="s">
        <v>306</v>
      </c>
      <c r="F18" s="66" t="s">
        <v>662</v>
      </c>
      <c r="G18" t="s">
        <v>820</v>
      </c>
      <c r="H18" t="s">
        <v>588</v>
      </c>
      <c r="I18" t="s">
        <v>301</v>
      </c>
      <c r="J18" t="s">
        <v>903</v>
      </c>
      <c r="L18" s="66">
        <v>3</v>
      </c>
      <c r="P18">
        <v>10.026999999999999</v>
      </c>
      <c r="Q18" s="4" t="s">
        <v>98</v>
      </c>
    </row>
    <row r="19" spans="1:17" x14ac:dyDescent="0.25">
      <c r="A19" t="s">
        <v>798</v>
      </c>
      <c r="B19" t="s">
        <v>815</v>
      </c>
      <c r="C19" t="str">
        <f t="shared" si="0"/>
        <v>Sub_Sampling_Zoo_44746</v>
      </c>
      <c r="D19" s="69" t="str">
        <f t="shared" si="3"/>
        <v>Sub_Sampling_Zoo_44746_4</v>
      </c>
      <c r="E19" s="66" t="s">
        <v>306</v>
      </c>
      <c r="F19" s="66" t="s">
        <v>662</v>
      </c>
      <c r="G19" t="s">
        <v>820</v>
      </c>
      <c r="H19" t="s">
        <v>588</v>
      </c>
      <c r="I19" t="s">
        <v>301</v>
      </c>
      <c r="J19" t="s">
        <v>903</v>
      </c>
      <c r="L19" s="66">
        <v>4</v>
      </c>
      <c r="P19">
        <v>10.183999999999999</v>
      </c>
      <c r="Q19" s="4" t="s">
        <v>98</v>
      </c>
    </row>
    <row r="20" spans="1:17" x14ac:dyDescent="0.25">
      <c r="A20" t="s">
        <v>798</v>
      </c>
      <c r="B20" t="s">
        <v>815</v>
      </c>
      <c r="C20" t="str">
        <f t="shared" si="0"/>
        <v>Sub_Sampling_Zoo_44746</v>
      </c>
      <c r="D20" s="69" t="str">
        <f t="shared" si="3"/>
        <v>Sub_Sampling_Zoo_44746_5</v>
      </c>
      <c r="E20" s="66" t="s">
        <v>306</v>
      </c>
      <c r="F20" s="66" t="s">
        <v>662</v>
      </c>
      <c r="G20" t="s">
        <v>820</v>
      </c>
      <c r="H20" t="s">
        <v>588</v>
      </c>
      <c r="I20" t="s">
        <v>301</v>
      </c>
      <c r="J20" t="s">
        <v>903</v>
      </c>
      <c r="L20" s="66">
        <v>5</v>
      </c>
      <c r="P20">
        <v>10.403</v>
      </c>
      <c r="Q20" s="4" t="s">
        <v>98</v>
      </c>
    </row>
    <row r="21" spans="1:17" x14ac:dyDescent="0.25">
      <c r="A21" t="s">
        <v>798</v>
      </c>
      <c r="B21" t="s">
        <v>815</v>
      </c>
      <c r="C21" t="str">
        <f t="shared" si="0"/>
        <v>Sub_Sampling_Zoo_44746</v>
      </c>
      <c r="D21" s="69" t="str">
        <f t="shared" si="3"/>
        <v>Sub_Sampling_Zoo_44746_6</v>
      </c>
      <c r="E21" s="66" t="s">
        <v>306</v>
      </c>
      <c r="F21" s="66" t="s">
        <v>662</v>
      </c>
      <c r="G21" t="s">
        <v>820</v>
      </c>
      <c r="H21" t="s">
        <v>588</v>
      </c>
      <c r="I21" t="s">
        <v>301</v>
      </c>
      <c r="J21" t="s">
        <v>905</v>
      </c>
      <c r="L21" s="66">
        <v>6</v>
      </c>
      <c r="P21">
        <v>4.9320000000000004</v>
      </c>
      <c r="Q21" s="4" t="s">
        <v>98</v>
      </c>
    </row>
    <row r="22" spans="1:17" x14ac:dyDescent="0.25">
      <c r="A22" t="s">
        <v>798</v>
      </c>
      <c r="B22" t="s">
        <v>815</v>
      </c>
      <c r="C22" t="str">
        <f t="shared" si="0"/>
        <v>Sub_Sampling_Zoo_44746</v>
      </c>
      <c r="D22" s="69" t="str">
        <f t="shared" si="3"/>
        <v>Sub_Sampling_Zoo_44746_7</v>
      </c>
      <c r="E22" s="66" t="s">
        <v>306</v>
      </c>
      <c r="F22" s="66" t="s">
        <v>662</v>
      </c>
      <c r="G22" t="s">
        <v>820</v>
      </c>
      <c r="H22" t="s">
        <v>588</v>
      </c>
      <c r="I22" t="s">
        <v>301</v>
      </c>
      <c r="J22" t="s">
        <v>905</v>
      </c>
      <c r="L22" s="66">
        <v>7</v>
      </c>
      <c r="P22">
        <v>5.133</v>
      </c>
      <c r="Q22" s="4" t="s">
        <v>98</v>
      </c>
    </row>
    <row r="23" spans="1:17" x14ac:dyDescent="0.25">
      <c r="A23" t="s">
        <v>798</v>
      </c>
      <c r="B23" t="s">
        <v>815</v>
      </c>
      <c r="C23" t="str">
        <f t="shared" si="0"/>
        <v>Sub_Sampling_Zoo_44746</v>
      </c>
      <c r="D23" s="69" t="str">
        <f t="shared" ref="D23:D34" si="4">"Sub_Sampling_"&amp;LEFT(B23,3)&amp;"_"&amp;RIGHT(B23,LEN(B23)-FIND("_",B23))&amp;"_"&amp;L23</f>
        <v>Sub_Sampling_Zoo_44746_8</v>
      </c>
      <c r="E23" s="66" t="s">
        <v>306</v>
      </c>
      <c r="F23" s="66" t="s">
        <v>662</v>
      </c>
      <c r="G23" t="s">
        <v>820</v>
      </c>
      <c r="H23" t="s">
        <v>588</v>
      </c>
      <c r="I23" t="s">
        <v>301</v>
      </c>
      <c r="J23" t="s">
        <v>905</v>
      </c>
      <c r="L23" s="66">
        <v>8</v>
      </c>
      <c r="P23">
        <v>1.8819999999999999</v>
      </c>
      <c r="Q23" s="4" t="s">
        <v>98</v>
      </c>
    </row>
    <row r="24" spans="1:17" x14ac:dyDescent="0.25">
      <c r="A24" t="s">
        <v>798</v>
      </c>
      <c r="B24" t="s">
        <v>815</v>
      </c>
      <c r="C24" t="str">
        <f t="shared" si="0"/>
        <v>Sub_Sampling_Zoo_44746</v>
      </c>
      <c r="D24" s="69" t="str">
        <f t="shared" si="4"/>
        <v>Sub_Sampling_Zoo_44746_9</v>
      </c>
      <c r="E24" s="66" t="s">
        <v>306</v>
      </c>
      <c r="F24" s="66" t="s">
        <v>662</v>
      </c>
      <c r="G24" t="s">
        <v>820</v>
      </c>
      <c r="H24" t="s">
        <v>588</v>
      </c>
      <c r="I24" t="s">
        <v>301</v>
      </c>
      <c r="J24" t="s">
        <v>905</v>
      </c>
      <c r="L24" s="66">
        <v>9</v>
      </c>
      <c r="P24">
        <v>5.1929999999999996</v>
      </c>
      <c r="Q24" s="4" t="s">
        <v>98</v>
      </c>
    </row>
    <row r="25" spans="1:17" x14ac:dyDescent="0.25">
      <c r="A25" t="s">
        <v>798</v>
      </c>
      <c r="B25" t="s">
        <v>815</v>
      </c>
      <c r="C25" t="str">
        <f t="shared" si="0"/>
        <v>Sub_Sampling_Zoo_44746</v>
      </c>
      <c r="D25" s="69" t="str">
        <f t="shared" si="4"/>
        <v>Sub_Sampling_Zoo_44746_10</v>
      </c>
      <c r="E25" s="66" t="s">
        <v>306</v>
      </c>
      <c r="F25" s="66" t="s">
        <v>662</v>
      </c>
      <c r="G25" t="s">
        <v>820</v>
      </c>
      <c r="H25" t="s">
        <v>588</v>
      </c>
      <c r="I25" t="s">
        <v>301</v>
      </c>
      <c r="J25" t="s">
        <v>905</v>
      </c>
      <c r="L25" s="66">
        <v>10</v>
      </c>
      <c r="P25">
        <v>3.2410000000000001</v>
      </c>
      <c r="Q25" s="4" t="s">
        <v>98</v>
      </c>
    </row>
    <row r="26" spans="1:17" x14ac:dyDescent="0.25">
      <c r="A26" t="s">
        <v>798</v>
      </c>
      <c r="B26" t="s">
        <v>815</v>
      </c>
      <c r="C26" t="str">
        <f t="shared" si="0"/>
        <v>Sub_Sampling_Zoo_44746</v>
      </c>
      <c r="D26" s="69" t="str">
        <f t="shared" si="4"/>
        <v>Sub_Sampling_Zoo_44746_11</v>
      </c>
      <c r="E26" s="66" t="s">
        <v>306</v>
      </c>
      <c r="F26" s="66" t="s">
        <v>662</v>
      </c>
      <c r="G26" t="s">
        <v>820</v>
      </c>
      <c r="H26" t="s">
        <v>588</v>
      </c>
      <c r="I26" t="s">
        <v>301</v>
      </c>
      <c r="J26" t="s">
        <v>905</v>
      </c>
      <c r="L26" s="66">
        <v>11</v>
      </c>
      <c r="P26">
        <v>9.2989999999999995</v>
      </c>
      <c r="Q26" s="4" t="s">
        <v>98</v>
      </c>
    </row>
    <row r="27" spans="1:17" x14ac:dyDescent="0.25">
      <c r="A27" t="s">
        <v>798</v>
      </c>
      <c r="B27" t="s">
        <v>815</v>
      </c>
      <c r="C27" t="str">
        <f t="shared" si="0"/>
        <v>Sub_Sampling_Zoo_44746</v>
      </c>
      <c r="D27" s="69" t="str">
        <f t="shared" si="4"/>
        <v>Sub_Sampling_Zoo_44746_12</v>
      </c>
      <c r="E27" s="66" t="s">
        <v>306</v>
      </c>
      <c r="F27" s="66" t="s">
        <v>662</v>
      </c>
      <c r="G27" t="s">
        <v>820</v>
      </c>
      <c r="H27" t="s">
        <v>588</v>
      </c>
      <c r="I27" t="s">
        <v>301</v>
      </c>
      <c r="J27" t="s">
        <v>905</v>
      </c>
      <c r="L27" s="66">
        <v>12</v>
      </c>
      <c r="P27">
        <v>14.347</v>
      </c>
      <c r="Q27" s="4" t="s">
        <v>98</v>
      </c>
    </row>
    <row r="28" spans="1:17" x14ac:dyDescent="0.25">
      <c r="A28" t="s">
        <v>798</v>
      </c>
      <c r="B28" t="s">
        <v>815</v>
      </c>
      <c r="C28" t="str">
        <f t="shared" si="0"/>
        <v>Sub_Sampling_Zoo_44746</v>
      </c>
      <c r="D28" s="69" t="str">
        <f t="shared" si="4"/>
        <v>Sub_Sampling_Zoo_44746_13</v>
      </c>
      <c r="E28" s="66" t="s">
        <v>306</v>
      </c>
      <c r="F28" s="66" t="s">
        <v>662</v>
      </c>
      <c r="G28" t="s">
        <v>820</v>
      </c>
      <c r="H28" t="s">
        <v>588</v>
      </c>
      <c r="I28" t="s">
        <v>301</v>
      </c>
      <c r="J28" t="s">
        <v>905</v>
      </c>
      <c r="L28" s="66">
        <v>13</v>
      </c>
      <c r="P28">
        <v>4.9039999999999999</v>
      </c>
      <c r="Q28" s="4" t="s">
        <v>98</v>
      </c>
    </row>
    <row r="29" spans="1:17" x14ac:dyDescent="0.25">
      <c r="A29" t="s">
        <v>798</v>
      </c>
      <c r="B29" t="s">
        <v>815</v>
      </c>
      <c r="C29" t="str">
        <f t="shared" si="0"/>
        <v>Sub_Sampling_Zoo_44746</v>
      </c>
      <c r="D29" s="69" t="str">
        <f t="shared" si="4"/>
        <v>Sub_Sampling_Zoo_44746_14</v>
      </c>
      <c r="E29" s="66" t="s">
        <v>306</v>
      </c>
      <c r="F29" s="66" t="s">
        <v>662</v>
      </c>
      <c r="G29" t="s">
        <v>820</v>
      </c>
      <c r="H29" t="s">
        <v>588</v>
      </c>
      <c r="I29" t="s">
        <v>301</v>
      </c>
      <c r="J29" t="s">
        <v>905</v>
      </c>
      <c r="L29" s="66">
        <v>14</v>
      </c>
      <c r="P29">
        <v>2.5630000000000002</v>
      </c>
      <c r="Q29" s="4" t="s">
        <v>98</v>
      </c>
    </row>
    <row r="30" spans="1:17" x14ac:dyDescent="0.25">
      <c r="A30" t="s">
        <v>798</v>
      </c>
      <c r="B30" t="s">
        <v>815</v>
      </c>
      <c r="C30" t="str">
        <f t="shared" si="0"/>
        <v>Sub_Sampling_Zoo_44746</v>
      </c>
      <c r="D30" s="69" t="str">
        <f t="shared" si="4"/>
        <v>Sub_Sampling_Zoo_44746_15</v>
      </c>
      <c r="E30" s="66" t="s">
        <v>306</v>
      </c>
      <c r="F30" s="66" t="s">
        <v>662</v>
      </c>
      <c r="G30" t="s">
        <v>820</v>
      </c>
      <c r="H30" t="s">
        <v>588</v>
      </c>
      <c r="I30" t="s">
        <v>301</v>
      </c>
      <c r="J30" t="s">
        <v>905</v>
      </c>
      <c r="L30" s="66">
        <v>15</v>
      </c>
      <c r="P30">
        <v>9.8000000000000007</v>
      </c>
      <c r="Q30" s="4" t="s">
        <v>98</v>
      </c>
    </row>
    <row r="31" spans="1:17" x14ac:dyDescent="0.25">
      <c r="A31" t="s">
        <v>798</v>
      </c>
      <c r="B31" t="s">
        <v>815</v>
      </c>
      <c r="C31" t="str">
        <f t="shared" si="0"/>
        <v>Sub_Sampling_Zoo_44746</v>
      </c>
      <c r="D31" s="69" t="str">
        <f t="shared" si="4"/>
        <v>Sub_Sampling_Zoo_44746_16</v>
      </c>
      <c r="E31" s="66" t="s">
        <v>306</v>
      </c>
      <c r="F31" s="66" t="s">
        <v>662</v>
      </c>
      <c r="G31" t="s">
        <v>820</v>
      </c>
      <c r="H31" t="s">
        <v>588</v>
      </c>
      <c r="I31" t="s">
        <v>301</v>
      </c>
      <c r="J31" t="s">
        <v>905</v>
      </c>
      <c r="L31" s="66">
        <v>16</v>
      </c>
      <c r="P31">
        <v>6.8520000000000003</v>
      </c>
      <c r="Q31" s="4" t="s">
        <v>98</v>
      </c>
    </row>
    <row r="32" spans="1:17" x14ac:dyDescent="0.25">
      <c r="A32" t="s">
        <v>798</v>
      </c>
      <c r="B32" t="s">
        <v>815</v>
      </c>
      <c r="C32" t="str">
        <f t="shared" si="0"/>
        <v>Sub_Sampling_Zoo_44746</v>
      </c>
      <c r="D32" s="69" t="str">
        <f t="shared" si="4"/>
        <v>Sub_Sampling_Zoo_44746_17</v>
      </c>
      <c r="E32" s="66" t="s">
        <v>306</v>
      </c>
      <c r="F32" s="66" t="s">
        <v>662</v>
      </c>
      <c r="G32" t="s">
        <v>820</v>
      </c>
      <c r="H32" t="s">
        <v>588</v>
      </c>
      <c r="I32" t="s">
        <v>301</v>
      </c>
      <c r="J32" t="s">
        <v>905</v>
      </c>
      <c r="L32" s="66">
        <v>17</v>
      </c>
      <c r="P32">
        <v>1.617</v>
      </c>
      <c r="Q32" s="4" t="s">
        <v>98</v>
      </c>
    </row>
    <row r="33" spans="1:17" x14ac:dyDescent="0.25">
      <c r="A33" t="s">
        <v>798</v>
      </c>
      <c r="B33" t="s">
        <v>815</v>
      </c>
      <c r="C33" t="str">
        <f t="shared" si="0"/>
        <v>Sub_Sampling_Zoo_44746</v>
      </c>
      <c r="D33" s="69" t="str">
        <f t="shared" si="4"/>
        <v>Sub_Sampling_Zoo_44746_18</v>
      </c>
      <c r="E33" s="66" t="s">
        <v>306</v>
      </c>
      <c r="F33" s="66" t="s">
        <v>662</v>
      </c>
      <c r="G33" t="s">
        <v>820</v>
      </c>
      <c r="H33" t="s">
        <v>588</v>
      </c>
      <c r="I33" t="s">
        <v>301</v>
      </c>
      <c r="J33" t="s">
        <v>905</v>
      </c>
      <c r="L33" s="66">
        <v>18</v>
      </c>
      <c r="P33">
        <v>1.1060000000000001</v>
      </c>
      <c r="Q33" s="4" t="s">
        <v>98</v>
      </c>
    </row>
    <row r="34" spans="1:17" x14ac:dyDescent="0.25">
      <c r="A34" t="s">
        <v>798</v>
      </c>
      <c r="B34" t="s">
        <v>815</v>
      </c>
      <c r="C34" t="str">
        <f t="shared" si="0"/>
        <v>Sub_Sampling_Zoo_44746</v>
      </c>
      <c r="D34" s="69" t="str">
        <f t="shared" si="4"/>
        <v>Sub_Sampling_Zoo_44746_19</v>
      </c>
      <c r="E34" s="66" t="s">
        <v>306</v>
      </c>
      <c r="F34" s="66" t="s">
        <v>662</v>
      </c>
      <c r="G34" t="s">
        <v>820</v>
      </c>
      <c r="H34" t="s">
        <v>588</v>
      </c>
      <c r="I34" t="s">
        <v>301</v>
      </c>
      <c r="J34" t="s">
        <v>905</v>
      </c>
      <c r="L34" s="66">
        <v>19</v>
      </c>
      <c r="P34">
        <v>4.9669999999999996</v>
      </c>
      <c r="Q34" s="4" t="s">
        <v>98</v>
      </c>
    </row>
    <row r="35" spans="1:17" x14ac:dyDescent="0.25">
      <c r="E35" s="66"/>
      <c r="F35" s="66"/>
      <c r="L35" s="66"/>
    </row>
    <row r="36" spans="1:17" x14ac:dyDescent="0.25">
      <c r="A36" t="s">
        <v>816</v>
      </c>
      <c r="B36" t="s">
        <v>801</v>
      </c>
      <c r="C36" t="str">
        <f>incubation!E7</f>
        <v>INC_Sampling_7_ FP_Myt_HSS</v>
      </c>
      <c r="D36" s="69" t="str">
        <f t="shared" ref="D36:D42" si="5">"Sub_Sampling_"&amp;LEFT(B36,3)&amp;"_"&amp;RIGHT(B36,LEN(B36)-FIND("_",B36))&amp;"_"&amp;L36</f>
        <v>Sub_Sampling_Myt_44678_1</v>
      </c>
      <c r="E36" t="s">
        <v>834</v>
      </c>
      <c r="F36" t="s">
        <v>664</v>
      </c>
      <c r="G36" s="66" t="s">
        <v>229</v>
      </c>
      <c r="H36" t="s">
        <v>588</v>
      </c>
      <c r="I36" t="s">
        <v>301</v>
      </c>
      <c r="J36" t="s">
        <v>813</v>
      </c>
      <c r="L36" s="66">
        <v>1</v>
      </c>
      <c r="P36">
        <v>1.095</v>
      </c>
      <c r="Q36" s="4" t="s">
        <v>98</v>
      </c>
    </row>
    <row r="37" spans="1:17" x14ac:dyDescent="0.25">
      <c r="A37" t="s">
        <v>816</v>
      </c>
      <c r="B37" t="str">
        <f>incubation!B49</f>
        <v>Mytilus edulis_44749</v>
      </c>
      <c r="C37" t="str">
        <f>incubation!E51</f>
        <v>INC_Sampling_8_ FP_Myt_HSS</v>
      </c>
      <c r="D37" s="69" t="str">
        <f t="shared" si="5"/>
        <v>Sub_Sampling_Myt_44749_1</v>
      </c>
      <c r="E37" t="s">
        <v>834</v>
      </c>
      <c r="F37" t="s">
        <v>664</v>
      </c>
      <c r="G37" s="66" t="s">
        <v>229</v>
      </c>
      <c r="H37" t="s">
        <v>588</v>
      </c>
      <c r="I37" t="s">
        <v>301</v>
      </c>
      <c r="J37" t="s">
        <v>813</v>
      </c>
      <c r="L37" s="66">
        <v>1</v>
      </c>
      <c r="P37">
        <v>0.90100000000000002</v>
      </c>
      <c r="Q37" s="4" t="s">
        <v>98</v>
      </c>
    </row>
    <row r="38" spans="1:17" x14ac:dyDescent="0.25">
      <c r="A38" t="s">
        <v>816</v>
      </c>
      <c r="B38" t="str">
        <f>incubation!B50</f>
        <v>Mytilus edulis_44749</v>
      </c>
      <c r="C38" t="s">
        <v>840</v>
      </c>
      <c r="D38" s="69" t="str">
        <f t="shared" si="5"/>
        <v>Sub_Sampling_Myt_44749_2</v>
      </c>
      <c r="E38" t="s">
        <v>834</v>
      </c>
      <c r="F38" t="s">
        <v>664</v>
      </c>
      <c r="G38" t="s">
        <v>73</v>
      </c>
      <c r="H38" t="s">
        <v>588</v>
      </c>
      <c r="I38" t="s">
        <v>301</v>
      </c>
      <c r="J38" t="s">
        <v>903</v>
      </c>
      <c r="L38" s="66">
        <v>2</v>
      </c>
      <c r="P38">
        <v>10.329000000000001</v>
      </c>
      <c r="Q38" s="4" t="s">
        <v>98</v>
      </c>
    </row>
    <row r="39" spans="1:17" x14ac:dyDescent="0.25">
      <c r="A39" t="s">
        <v>816</v>
      </c>
      <c r="B39" t="str">
        <f>incubation!B51</f>
        <v>Mytilus edulis_44749</v>
      </c>
      <c r="C39" t="s">
        <v>840</v>
      </c>
      <c r="D39" s="69" t="str">
        <f t="shared" si="5"/>
        <v>Sub_Sampling_Myt_44749_3</v>
      </c>
      <c r="E39" t="s">
        <v>834</v>
      </c>
      <c r="F39" t="s">
        <v>664</v>
      </c>
      <c r="G39" t="s">
        <v>73</v>
      </c>
      <c r="H39" t="s">
        <v>588</v>
      </c>
      <c r="I39" t="s">
        <v>301</v>
      </c>
      <c r="J39" t="s">
        <v>903</v>
      </c>
      <c r="L39" s="66">
        <v>3</v>
      </c>
      <c r="P39">
        <v>9.907</v>
      </c>
      <c r="Q39" s="4" t="s">
        <v>98</v>
      </c>
    </row>
    <row r="40" spans="1:17" x14ac:dyDescent="0.25">
      <c r="A40" t="s">
        <v>816</v>
      </c>
      <c r="B40" t="str">
        <f>incubation!B52</f>
        <v>Mytilus edulis_44749</v>
      </c>
      <c r="C40" t="s">
        <v>840</v>
      </c>
      <c r="D40" s="69" t="str">
        <f t="shared" si="5"/>
        <v>Sub_Sampling_Myt_44749_4</v>
      </c>
      <c r="E40" t="s">
        <v>834</v>
      </c>
      <c r="F40" t="s">
        <v>664</v>
      </c>
      <c r="G40" t="s">
        <v>73</v>
      </c>
      <c r="H40" t="s">
        <v>588</v>
      </c>
      <c r="I40" t="s">
        <v>301</v>
      </c>
      <c r="J40" t="s">
        <v>903</v>
      </c>
      <c r="L40" s="66">
        <v>4</v>
      </c>
      <c r="P40">
        <v>9.3079999999999998</v>
      </c>
      <c r="Q40" s="4" t="s">
        <v>98</v>
      </c>
    </row>
    <row r="41" spans="1:17" x14ac:dyDescent="0.25">
      <c r="A41" t="s">
        <v>816</v>
      </c>
      <c r="B41" t="str">
        <f>incubation!B53</f>
        <v>Mytilus edulis_44749</v>
      </c>
      <c r="C41" t="s">
        <v>840</v>
      </c>
      <c r="D41" s="69" t="str">
        <f t="shared" si="5"/>
        <v>Sub_Sampling_Myt_44749_5</v>
      </c>
      <c r="E41" t="s">
        <v>834</v>
      </c>
      <c r="F41" t="s">
        <v>664</v>
      </c>
      <c r="G41" t="s">
        <v>73</v>
      </c>
      <c r="H41" t="s">
        <v>588</v>
      </c>
      <c r="I41" t="s">
        <v>301</v>
      </c>
      <c r="J41" t="s">
        <v>903</v>
      </c>
      <c r="L41" s="66">
        <v>5</v>
      </c>
      <c r="P41">
        <v>9.8320000000000007</v>
      </c>
      <c r="Q41" s="4" t="s">
        <v>98</v>
      </c>
    </row>
    <row r="42" spans="1:17" x14ac:dyDescent="0.25">
      <c r="A42" t="s">
        <v>816</v>
      </c>
      <c r="B42" t="str">
        <f>incubation!B54</f>
        <v>Mytilus edulis_44749</v>
      </c>
      <c r="C42" t="s">
        <v>840</v>
      </c>
      <c r="D42" s="69" t="str">
        <f t="shared" si="5"/>
        <v>Sub_Sampling_Myt_44749_6</v>
      </c>
      <c r="E42" t="s">
        <v>834</v>
      </c>
      <c r="F42" t="s">
        <v>664</v>
      </c>
      <c r="G42" t="s">
        <v>73</v>
      </c>
      <c r="H42" t="s">
        <v>588</v>
      </c>
      <c r="I42" t="s">
        <v>301</v>
      </c>
      <c r="J42" t="s">
        <v>905</v>
      </c>
      <c r="L42" s="66">
        <v>6</v>
      </c>
      <c r="P42">
        <v>5.5250000000000004</v>
      </c>
      <c r="Q42" s="4" t="s">
        <v>98</v>
      </c>
    </row>
    <row r="43" spans="1:17" x14ac:dyDescent="0.25">
      <c r="A43" t="s">
        <v>816</v>
      </c>
      <c r="B43" t="str">
        <f>incubation!B55</f>
        <v>Mytilus edulis_44749</v>
      </c>
      <c r="C43" t="s">
        <v>840</v>
      </c>
      <c r="D43" s="69" t="str">
        <f t="shared" ref="D43:D56" si="6">"Sub_Sampling_"&amp;LEFT(B43,3)&amp;"_"&amp;RIGHT(B43,LEN(B43)-FIND("_",B43))&amp;"_"&amp;L43</f>
        <v>Sub_Sampling_Myt_44749_7</v>
      </c>
      <c r="E43" t="s">
        <v>834</v>
      </c>
      <c r="F43" t="s">
        <v>664</v>
      </c>
      <c r="G43" t="s">
        <v>73</v>
      </c>
      <c r="H43" t="s">
        <v>588</v>
      </c>
      <c r="I43" t="s">
        <v>301</v>
      </c>
      <c r="J43" t="s">
        <v>905</v>
      </c>
      <c r="L43" s="66">
        <v>7</v>
      </c>
      <c r="P43">
        <v>5.4059999999999997</v>
      </c>
      <c r="Q43" s="4" t="s">
        <v>98</v>
      </c>
    </row>
    <row r="44" spans="1:17" x14ac:dyDescent="0.25">
      <c r="A44" t="s">
        <v>816</v>
      </c>
      <c r="B44" t="str">
        <f>incubation!B56</f>
        <v>Mytilus edulis_44749</v>
      </c>
      <c r="C44" t="s">
        <v>840</v>
      </c>
      <c r="D44" s="69" t="str">
        <f t="shared" si="6"/>
        <v>Sub_Sampling_Myt_44749_8</v>
      </c>
      <c r="E44" t="s">
        <v>834</v>
      </c>
      <c r="F44" t="s">
        <v>664</v>
      </c>
      <c r="G44" t="s">
        <v>73</v>
      </c>
      <c r="H44" t="s">
        <v>588</v>
      </c>
      <c r="I44" t="s">
        <v>301</v>
      </c>
      <c r="J44" t="s">
        <v>905</v>
      </c>
      <c r="L44" s="66">
        <v>8</v>
      </c>
      <c r="P44">
        <v>45.911999999999999</v>
      </c>
      <c r="Q44" s="4" t="s">
        <v>98</v>
      </c>
    </row>
    <row r="45" spans="1:17" x14ac:dyDescent="0.25">
      <c r="A45" t="s">
        <v>816</v>
      </c>
      <c r="B45" t="str">
        <f>incubation!B57</f>
        <v>Mytilus edulis_44749</v>
      </c>
      <c r="C45" t="s">
        <v>840</v>
      </c>
      <c r="D45" s="69" t="str">
        <f t="shared" si="6"/>
        <v>Sub_Sampling_Myt_44749_9</v>
      </c>
      <c r="E45" t="s">
        <v>834</v>
      </c>
      <c r="F45" t="s">
        <v>664</v>
      </c>
      <c r="G45" t="s">
        <v>73</v>
      </c>
      <c r="H45" t="s">
        <v>588</v>
      </c>
      <c r="I45" t="s">
        <v>301</v>
      </c>
      <c r="J45" t="s">
        <v>905</v>
      </c>
      <c r="L45" s="66">
        <v>9</v>
      </c>
      <c r="P45">
        <v>5.6909999999999998</v>
      </c>
      <c r="Q45" s="4" t="s">
        <v>98</v>
      </c>
    </row>
    <row r="46" spans="1:17" x14ac:dyDescent="0.25">
      <c r="A46" t="s">
        <v>816</v>
      </c>
      <c r="B46" t="str">
        <f>incubation!B58</f>
        <v>Mytilus edulis_44749</v>
      </c>
      <c r="C46" t="s">
        <v>840</v>
      </c>
      <c r="D46" s="69" t="str">
        <f t="shared" si="6"/>
        <v>Sub_Sampling_Myt_44749_10</v>
      </c>
      <c r="E46" t="s">
        <v>834</v>
      </c>
      <c r="F46" t="s">
        <v>664</v>
      </c>
      <c r="G46" t="s">
        <v>73</v>
      </c>
      <c r="H46" t="s">
        <v>588</v>
      </c>
      <c r="I46" t="s">
        <v>301</v>
      </c>
      <c r="J46" t="s">
        <v>905</v>
      </c>
      <c r="L46" s="66">
        <v>10</v>
      </c>
      <c r="P46">
        <v>5.8090000000000002</v>
      </c>
      <c r="Q46" s="4" t="s">
        <v>98</v>
      </c>
    </row>
    <row r="47" spans="1:17" x14ac:dyDescent="0.25">
      <c r="A47" t="s">
        <v>816</v>
      </c>
      <c r="B47" t="str">
        <f>incubation!B59</f>
        <v>Mytilus edulis_44749</v>
      </c>
      <c r="C47" t="s">
        <v>840</v>
      </c>
      <c r="D47" s="69" t="str">
        <f t="shared" si="6"/>
        <v>Sub_Sampling_Myt_44749_11</v>
      </c>
      <c r="E47" t="s">
        <v>834</v>
      </c>
      <c r="F47" t="s">
        <v>664</v>
      </c>
      <c r="G47" t="s">
        <v>73</v>
      </c>
      <c r="H47" t="s">
        <v>588</v>
      </c>
      <c r="I47" t="s">
        <v>301</v>
      </c>
      <c r="J47" t="s">
        <v>905</v>
      </c>
      <c r="L47" s="66">
        <v>11</v>
      </c>
      <c r="P47">
        <v>10.622</v>
      </c>
      <c r="Q47" s="4" t="s">
        <v>98</v>
      </c>
    </row>
    <row r="48" spans="1:17" x14ac:dyDescent="0.25">
      <c r="A48" t="s">
        <v>816</v>
      </c>
      <c r="B48" t="str">
        <f>incubation!B60</f>
        <v>Mytilus edulis_44749</v>
      </c>
      <c r="C48" t="s">
        <v>840</v>
      </c>
      <c r="D48" s="69" t="str">
        <f t="shared" si="6"/>
        <v>Sub_Sampling_Myt_44749_12</v>
      </c>
      <c r="E48" t="s">
        <v>834</v>
      </c>
      <c r="F48" t="s">
        <v>664</v>
      </c>
      <c r="G48" t="s">
        <v>73</v>
      </c>
      <c r="H48" t="s">
        <v>588</v>
      </c>
      <c r="I48" t="s">
        <v>301</v>
      </c>
      <c r="J48" t="s">
        <v>905</v>
      </c>
      <c r="L48" s="66">
        <v>12</v>
      </c>
      <c r="P48">
        <v>7.3120000000000003</v>
      </c>
      <c r="Q48" s="4" t="s">
        <v>98</v>
      </c>
    </row>
    <row r="49" spans="1:17" x14ac:dyDescent="0.25">
      <c r="A49" t="s">
        <v>816</v>
      </c>
      <c r="B49" t="str">
        <f>incubation!B61</f>
        <v>Mytilus edulis_44749</v>
      </c>
      <c r="C49" t="s">
        <v>840</v>
      </c>
      <c r="D49" s="69" t="str">
        <f t="shared" si="6"/>
        <v>Sub_Sampling_Myt_44749_13</v>
      </c>
      <c r="E49" t="s">
        <v>834</v>
      </c>
      <c r="F49" t="s">
        <v>664</v>
      </c>
      <c r="G49" t="s">
        <v>73</v>
      </c>
      <c r="H49" t="s">
        <v>588</v>
      </c>
      <c r="I49" t="s">
        <v>301</v>
      </c>
      <c r="J49" t="s">
        <v>905</v>
      </c>
      <c r="L49" s="66">
        <v>13</v>
      </c>
      <c r="P49">
        <v>10.502000000000001</v>
      </c>
      <c r="Q49" s="4" t="s">
        <v>98</v>
      </c>
    </row>
    <row r="50" spans="1:17" x14ac:dyDescent="0.25">
      <c r="A50" t="s">
        <v>816</v>
      </c>
      <c r="B50" t="str">
        <f>incubation!B62</f>
        <v>Mytilus edulis_44749</v>
      </c>
      <c r="C50" t="s">
        <v>840</v>
      </c>
      <c r="D50" s="69" t="str">
        <f t="shared" si="6"/>
        <v>Sub_Sampling_Myt_44749_14</v>
      </c>
      <c r="E50" t="s">
        <v>834</v>
      </c>
      <c r="F50" t="s">
        <v>664</v>
      </c>
      <c r="G50" t="s">
        <v>73</v>
      </c>
      <c r="H50" t="s">
        <v>588</v>
      </c>
      <c r="I50" t="s">
        <v>301</v>
      </c>
      <c r="J50" t="s">
        <v>905</v>
      </c>
      <c r="L50" s="66">
        <v>14</v>
      </c>
      <c r="P50">
        <v>2.0619999999999998</v>
      </c>
      <c r="Q50" s="4" t="s">
        <v>98</v>
      </c>
    </row>
    <row r="51" spans="1:17" x14ac:dyDescent="0.25">
      <c r="A51" t="s">
        <v>816</v>
      </c>
      <c r="B51" t="str">
        <f>incubation!B63</f>
        <v>Mytilus edulis_44749</v>
      </c>
      <c r="C51" t="s">
        <v>840</v>
      </c>
      <c r="D51" s="69" t="str">
        <f t="shared" si="6"/>
        <v>Sub_Sampling_Myt_44749_15</v>
      </c>
      <c r="E51" t="s">
        <v>834</v>
      </c>
      <c r="F51" t="s">
        <v>664</v>
      </c>
      <c r="G51" t="s">
        <v>73</v>
      </c>
      <c r="H51" t="s">
        <v>588</v>
      </c>
      <c r="I51" t="s">
        <v>301</v>
      </c>
      <c r="J51" t="s">
        <v>905</v>
      </c>
      <c r="L51" s="66">
        <v>15</v>
      </c>
      <c r="P51">
        <v>5.5220000000000002</v>
      </c>
      <c r="Q51" s="4" t="s">
        <v>98</v>
      </c>
    </row>
    <row r="52" spans="1:17" x14ac:dyDescent="0.25">
      <c r="A52" t="s">
        <v>816</v>
      </c>
      <c r="B52" t="str">
        <f>incubation!B64</f>
        <v>Mytilus edulis_44749</v>
      </c>
      <c r="C52" t="s">
        <v>840</v>
      </c>
      <c r="D52" s="69" t="str">
        <f t="shared" si="6"/>
        <v>Sub_Sampling_Myt_44749_16</v>
      </c>
      <c r="E52" t="s">
        <v>834</v>
      </c>
      <c r="F52" t="s">
        <v>664</v>
      </c>
      <c r="G52" t="s">
        <v>73</v>
      </c>
      <c r="H52" t="s">
        <v>588</v>
      </c>
      <c r="I52" t="s">
        <v>301</v>
      </c>
      <c r="J52" t="s">
        <v>905</v>
      </c>
      <c r="L52" s="66">
        <v>16</v>
      </c>
      <c r="P52">
        <v>2.8239999999999998</v>
      </c>
      <c r="Q52" s="4" t="s">
        <v>98</v>
      </c>
    </row>
    <row r="53" spans="1:17" x14ac:dyDescent="0.25">
      <c r="A53" t="s">
        <v>816</v>
      </c>
      <c r="B53" t="str">
        <f>incubation!B65</f>
        <v>Mytilus edulis_44749</v>
      </c>
      <c r="C53" t="s">
        <v>840</v>
      </c>
      <c r="D53" s="69" t="str">
        <f t="shared" si="6"/>
        <v>Sub_Sampling_Myt_44749_17</v>
      </c>
      <c r="E53" t="s">
        <v>834</v>
      </c>
      <c r="F53" t="s">
        <v>664</v>
      </c>
      <c r="G53" t="s">
        <v>73</v>
      </c>
      <c r="H53" t="s">
        <v>588</v>
      </c>
      <c r="I53" t="s">
        <v>301</v>
      </c>
      <c r="J53" t="s">
        <v>905</v>
      </c>
      <c r="L53" s="66">
        <v>17</v>
      </c>
      <c r="P53">
        <v>3.7280000000000002</v>
      </c>
      <c r="Q53" s="4" t="s">
        <v>98</v>
      </c>
    </row>
    <row r="54" spans="1:17" x14ac:dyDescent="0.25">
      <c r="A54" t="s">
        <v>816</v>
      </c>
      <c r="B54" t="str">
        <f>incubation!B66</f>
        <v>Mytilus edulis_44749</v>
      </c>
      <c r="C54" t="s">
        <v>840</v>
      </c>
      <c r="D54" s="69" t="str">
        <f t="shared" si="6"/>
        <v>Sub_Sampling_Myt_44749_18</v>
      </c>
      <c r="E54" t="s">
        <v>834</v>
      </c>
      <c r="F54" t="s">
        <v>664</v>
      </c>
      <c r="G54" t="s">
        <v>73</v>
      </c>
      <c r="H54" t="s">
        <v>588</v>
      </c>
      <c r="I54" t="s">
        <v>301</v>
      </c>
      <c r="J54" t="s">
        <v>905</v>
      </c>
      <c r="L54" s="66">
        <v>18</v>
      </c>
      <c r="P54">
        <v>15.098000000000001</v>
      </c>
      <c r="Q54" s="4" t="s">
        <v>98</v>
      </c>
    </row>
    <row r="55" spans="1:17" x14ac:dyDescent="0.25">
      <c r="A55" t="s">
        <v>816</v>
      </c>
      <c r="B55" t="str">
        <f>incubation!B64</f>
        <v>Mytilus edulis_44749</v>
      </c>
      <c r="C55" t="s">
        <v>840</v>
      </c>
      <c r="D55" s="69" t="str">
        <f t="shared" si="6"/>
        <v>Sub_Sampling_Myt_44749_19</v>
      </c>
      <c r="E55" t="s">
        <v>834</v>
      </c>
      <c r="F55" t="s">
        <v>664</v>
      </c>
      <c r="G55" t="s">
        <v>73</v>
      </c>
      <c r="H55" t="s">
        <v>588</v>
      </c>
      <c r="I55" t="s">
        <v>301</v>
      </c>
      <c r="J55" t="s">
        <v>905</v>
      </c>
      <c r="L55" s="66">
        <v>19</v>
      </c>
      <c r="P55">
        <v>1.2669999999999999</v>
      </c>
      <c r="Q55" s="4" t="s">
        <v>98</v>
      </c>
    </row>
    <row r="56" spans="1:17" x14ac:dyDescent="0.25">
      <c r="A56" t="s">
        <v>816</v>
      </c>
      <c r="B56" t="str">
        <f>incubation!B65</f>
        <v>Mytilus edulis_44749</v>
      </c>
      <c r="C56" t="s">
        <v>840</v>
      </c>
      <c r="D56" s="69" t="str">
        <f t="shared" si="6"/>
        <v>Sub_Sampling_Myt_44749_20</v>
      </c>
      <c r="E56" t="s">
        <v>834</v>
      </c>
      <c r="F56" t="s">
        <v>664</v>
      </c>
      <c r="G56" t="s">
        <v>73</v>
      </c>
      <c r="H56" t="s">
        <v>588</v>
      </c>
      <c r="I56" t="s">
        <v>301</v>
      </c>
      <c r="J56" t="s">
        <v>905</v>
      </c>
      <c r="L56" s="66">
        <v>20</v>
      </c>
      <c r="P56">
        <v>5.5330000000000004</v>
      </c>
      <c r="Q56" s="4" t="s">
        <v>98</v>
      </c>
    </row>
    <row r="57" spans="1:17" x14ac:dyDescent="0.25">
      <c r="L57" s="66"/>
    </row>
    <row r="58" spans="1:17" x14ac:dyDescent="0.25">
      <c r="A58" t="str">
        <f>collected_organism!B5</f>
        <v>ST22-220-44678-Met</v>
      </c>
      <c r="B58" t="str">
        <f>collected_organism!D5</f>
        <v>Metridium senile_44678</v>
      </c>
      <c r="C58" t="str">
        <f>incubation!E30</f>
        <v>INC_Sampling_7_ FP_Met_HSS</v>
      </c>
      <c r="D58" s="69" t="str">
        <f t="shared" ref="D58:D64" si="7">"Sub_Sampling_"&amp;LEFT(B58,3)&amp;"_"&amp;RIGHT(B58,LEN(B58)-FIND("_",B58))&amp;"_"&amp;L58</f>
        <v>Sub_Sampling_Met_44678_1</v>
      </c>
      <c r="E58" t="s">
        <v>834</v>
      </c>
      <c r="F58" t="s">
        <v>664</v>
      </c>
      <c r="G58" s="66" t="s">
        <v>229</v>
      </c>
      <c r="H58" t="s">
        <v>588</v>
      </c>
      <c r="I58" t="s">
        <v>301</v>
      </c>
      <c r="J58" t="s">
        <v>813</v>
      </c>
      <c r="L58" s="66">
        <v>1</v>
      </c>
      <c r="P58">
        <v>1.165</v>
      </c>
      <c r="Q58" s="4" t="s">
        <v>98</v>
      </c>
    </row>
    <row r="59" spans="1:17" x14ac:dyDescent="0.25">
      <c r="A59" t="str">
        <f>collected_organism!B13</f>
        <v>ST22-370-44749-Met</v>
      </c>
      <c r="B59" t="str">
        <f>collected_organism!D13</f>
        <v>Metridium senile_44749</v>
      </c>
      <c r="C59" t="str">
        <f>incubation!E70</f>
        <v>INC_Sampling_8_ FP_Met_HSS</v>
      </c>
      <c r="D59" s="69" t="str">
        <f t="shared" si="7"/>
        <v>Sub_Sampling_Met_44749_1</v>
      </c>
      <c r="E59" t="s">
        <v>834</v>
      </c>
      <c r="F59" t="s">
        <v>664</v>
      </c>
      <c r="G59" s="66" t="s">
        <v>229</v>
      </c>
      <c r="H59" t="s">
        <v>588</v>
      </c>
      <c r="I59" t="s">
        <v>301</v>
      </c>
      <c r="J59" t="s">
        <v>813</v>
      </c>
      <c r="L59">
        <v>1</v>
      </c>
      <c r="P59">
        <v>0.96199999999999997</v>
      </c>
      <c r="Q59" s="4" t="s">
        <v>98</v>
      </c>
    </row>
    <row r="60" spans="1:17" x14ac:dyDescent="0.25">
      <c r="A60" t="str">
        <f>incubation!A26</f>
        <v>ST22-220-44678-Met</v>
      </c>
      <c r="B60" t="str">
        <f>incubation!B27</f>
        <v>Metridium senile_44678</v>
      </c>
      <c r="C60" t="s">
        <v>841</v>
      </c>
      <c r="D60" s="69" t="str">
        <f t="shared" si="7"/>
        <v>Sub_Sampling_Met_44678_2</v>
      </c>
      <c r="E60" t="s">
        <v>834</v>
      </c>
      <c r="F60" t="s">
        <v>664</v>
      </c>
      <c r="G60" t="s">
        <v>73</v>
      </c>
      <c r="H60" t="s">
        <v>588</v>
      </c>
      <c r="I60" t="s">
        <v>301</v>
      </c>
      <c r="J60" t="s">
        <v>903</v>
      </c>
      <c r="L60">
        <v>2</v>
      </c>
      <c r="P60">
        <v>10.102</v>
      </c>
      <c r="Q60" s="4" t="s">
        <v>98</v>
      </c>
    </row>
    <row r="61" spans="1:17" x14ac:dyDescent="0.25">
      <c r="A61" t="str">
        <f>incubation!A27</f>
        <v>ST22-220-44678-Met</v>
      </c>
      <c r="B61" t="str">
        <f>incubation!B28</f>
        <v>Metridium senile_44678</v>
      </c>
      <c r="C61" t="s">
        <v>841</v>
      </c>
      <c r="D61" s="69" t="str">
        <f t="shared" si="7"/>
        <v>Sub_Sampling_Met_44678_3</v>
      </c>
      <c r="E61" t="s">
        <v>834</v>
      </c>
      <c r="F61" t="s">
        <v>664</v>
      </c>
      <c r="G61" t="s">
        <v>73</v>
      </c>
      <c r="H61" t="s">
        <v>588</v>
      </c>
      <c r="I61" t="s">
        <v>301</v>
      </c>
      <c r="J61" t="s">
        <v>903</v>
      </c>
      <c r="L61">
        <v>3</v>
      </c>
      <c r="P61">
        <v>9.9849999999999994</v>
      </c>
      <c r="Q61" s="4" t="s">
        <v>98</v>
      </c>
    </row>
    <row r="62" spans="1:17" x14ac:dyDescent="0.25">
      <c r="A62" t="str">
        <f>incubation!A28</f>
        <v>ST22-220-44678-Met</v>
      </c>
      <c r="B62" t="str">
        <f>incubation!B29</f>
        <v>Metridium senile_44678</v>
      </c>
      <c r="C62" t="s">
        <v>841</v>
      </c>
      <c r="D62" s="69" t="str">
        <f t="shared" si="7"/>
        <v>Sub_Sampling_Met_44678_4</v>
      </c>
      <c r="E62" t="s">
        <v>834</v>
      </c>
      <c r="F62" t="s">
        <v>664</v>
      </c>
      <c r="G62" t="s">
        <v>73</v>
      </c>
      <c r="H62" t="s">
        <v>588</v>
      </c>
      <c r="I62" t="s">
        <v>301</v>
      </c>
      <c r="J62" t="s">
        <v>903</v>
      </c>
      <c r="L62">
        <v>4</v>
      </c>
      <c r="P62">
        <v>9.99</v>
      </c>
      <c r="Q62" s="4" t="s">
        <v>98</v>
      </c>
    </row>
    <row r="63" spans="1:17" x14ac:dyDescent="0.25">
      <c r="A63" t="str">
        <f>incubation!A29</f>
        <v>ST22-220-44678-Met</v>
      </c>
      <c r="B63" t="str">
        <f>incubation!B30</f>
        <v>Metridium senile_44678</v>
      </c>
      <c r="C63" t="s">
        <v>841</v>
      </c>
      <c r="D63" s="69" t="str">
        <f t="shared" si="7"/>
        <v>Sub_Sampling_Met_44678_5</v>
      </c>
      <c r="E63" t="s">
        <v>834</v>
      </c>
      <c r="F63" t="s">
        <v>664</v>
      </c>
      <c r="G63" t="s">
        <v>73</v>
      </c>
      <c r="H63" t="s">
        <v>588</v>
      </c>
      <c r="I63" t="s">
        <v>301</v>
      </c>
      <c r="J63" t="s">
        <v>903</v>
      </c>
      <c r="L63">
        <v>5</v>
      </c>
      <c r="P63">
        <v>9.99</v>
      </c>
      <c r="Q63" s="4" t="s">
        <v>98</v>
      </c>
    </row>
    <row r="64" spans="1:17" x14ac:dyDescent="0.25">
      <c r="A64" t="str">
        <f>incubation!A30</f>
        <v>ST22-220-44678-Met</v>
      </c>
      <c r="B64" t="str">
        <f>incubation!B31</f>
        <v>Metridium senile_44678</v>
      </c>
      <c r="C64" t="s">
        <v>841</v>
      </c>
      <c r="D64" s="69" t="str">
        <f t="shared" si="7"/>
        <v>Sub_Sampling_Met_44678_6</v>
      </c>
      <c r="E64" t="s">
        <v>834</v>
      </c>
      <c r="F64" t="s">
        <v>664</v>
      </c>
      <c r="G64" t="s">
        <v>73</v>
      </c>
      <c r="H64" t="s">
        <v>588</v>
      </c>
      <c r="I64" t="s">
        <v>301</v>
      </c>
      <c r="J64" t="s">
        <v>905</v>
      </c>
      <c r="L64">
        <v>6</v>
      </c>
      <c r="P64">
        <v>9.5399999999999991</v>
      </c>
      <c r="Q64" s="4" t="s">
        <v>98</v>
      </c>
    </row>
    <row r="65" spans="1:17" x14ac:dyDescent="0.25">
      <c r="A65" t="s">
        <v>817</v>
      </c>
      <c r="B65" t="s">
        <v>802</v>
      </c>
      <c r="C65" t="s">
        <v>841</v>
      </c>
      <c r="D65" s="69" t="str">
        <f t="shared" ref="D65:D77" si="8">"Sub_Sampling_"&amp;LEFT(B65,3)&amp;"_"&amp;RIGHT(B65,LEN(B65)-FIND("_",B65))&amp;"_"&amp;L65</f>
        <v>Sub_Sampling_Met_44678_7</v>
      </c>
      <c r="E65" t="s">
        <v>834</v>
      </c>
      <c r="F65" t="s">
        <v>664</v>
      </c>
      <c r="G65" t="s">
        <v>73</v>
      </c>
      <c r="H65" t="s">
        <v>588</v>
      </c>
      <c r="I65" t="s">
        <v>301</v>
      </c>
      <c r="J65" t="s">
        <v>905</v>
      </c>
      <c r="L65">
        <v>7</v>
      </c>
      <c r="P65">
        <v>9.4540000000000006</v>
      </c>
      <c r="Q65" s="4" t="s">
        <v>98</v>
      </c>
    </row>
    <row r="66" spans="1:17" x14ac:dyDescent="0.25">
      <c r="A66" t="s">
        <v>817</v>
      </c>
      <c r="B66" t="s">
        <v>802</v>
      </c>
      <c r="C66" t="s">
        <v>841</v>
      </c>
      <c r="D66" s="69" t="str">
        <f t="shared" si="8"/>
        <v>Sub_Sampling_Met_44678_8</v>
      </c>
      <c r="E66" t="s">
        <v>834</v>
      </c>
      <c r="F66" t="s">
        <v>664</v>
      </c>
      <c r="G66" t="s">
        <v>73</v>
      </c>
      <c r="H66" t="s">
        <v>588</v>
      </c>
      <c r="I66" t="s">
        <v>301</v>
      </c>
      <c r="J66" t="s">
        <v>905</v>
      </c>
      <c r="L66">
        <v>8</v>
      </c>
      <c r="P66">
        <v>3.56</v>
      </c>
      <c r="Q66" s="4" t="s">
        <v>98</v>
      </c>
    </row>
    <row r="67" spans="1:17" x14ac:dyDescent="0.25">
      <c r="A67" t="s">
        <v>817</v>
      </c>
      <c r="B67" t="s">
        <v>802</v>
      </c>
      <c r="C67" t="s">
        <v>841</v>
      </c>
      <c r="D67" s="69" t="str">
        <f t="shared" si="8"/>
        <v>Sub_Sampling_Met_44678_9</v>
      </c>
      <c r="E67" t="s">
        <v>834</v>
      </c>
      <c r="F67" t="s">
        <v>664</v>
      </c>
      <c r="G67" t="s">
        <v>73</v>
      </c>
      <c r="H67" t="s">
        <v>588</v>
      </c>
      <c r="I67" t="s">
        <v>301</v>
      </c>
      <c r="J67" t="s">
        <v>905</v>
      </c>
      <c r="L67">
        <v>9</v>
      </c>
      <c r="P67">
        <v>10.292999999999999</v>
      </c>
      <c r="Q67" s="4" t="s">
        <v>98</v>
      </c>
    </row>
    <row r="68" spans="1:17" x14ac:dyDescent="0.25">
      <c r="A68" t="s">
        <v>817</v>
      </c>
      <c r="B68" t="s">
        <v>802</v>
      </c>
      <c r="C68" t="s">
        <v>841</v>
      </c>
      <c r="D68" s="69" t="str">
        <f t="shared" si="8"/>
        <v>Sub_Sampling_Met_44678_10</v>
      </c>
      <c r="E68" t="s">
        <v>834</v>
      </c>
      <c r="F68" t="s">
        <v>664</v>
      </c>
      <c r="G68" t="s">
        <v>73</v>
      </c>
      <c r="H68" t="s">
        <v>588</v>
      </c>
      <c r="I68" t="s">
        <v>301</v>
      </c>
      <c r="J68" t="s">
        <v>905</v>
      </c>
      <c r="L68">
        <v>10</v>
      </c>
      <c r="P68">
        <v>6.1479999999999997</v>
      </c>
      <c r="Q68" s="4" t="s">
        <v>98</v>
      </c>
    </row>
    <row r="69" spans="1:17" x14ac:dyDescent="0.25">
      <c r="A69" t="s">
        <v>817</v>
      </c>
      <c r="B69" t="s">
        <v>802</v>
      </c>
      <c r="C69" t="s">
        <v>841</v>
      </c>
      <c r="D69" s="69" t="str">
        <f t="shared" si="8"/>
        <v>Sub_Sampling_Met_44678_11</v>
      </c>
      <c r="E69" t="s">
        <v>834</v>
      </c>
      <c r="F69" t="s">
        <v>664</v>
      </c>
      <c r="G69" t="s">
        <v>73</v>
      </c>
      <c r="H69" t="s">
        <v>588</v>
      </c>
      <c r="I69" t="s">
        <v>301</v>
      </c>
      <c r="J69" t="s">
        <v>905</v>
      </c>
      <c r="L69">
        <v>11</v>
      </c>
      <c r="P69">
        <v>12.702999999999999</v>
      </c>
      <c r="Q69" s="4" t="s">
        <v>98</v>
      </c>
    </row>
    <row r="70" spans="1:17" x14ac:dyDescent="0.25">
      <c r="A70" t="s">
        <v>817</v>
      </c>
      <c r="B70" t="s">
        <v>802</v>
      </c>
      <c r="C70" t="s">
        <v>841</v>
      </c>
      <c r="D70" s="69" t="str">
        <f t="shared" si="8"/>
        <v>Sub_Sampling_Met_44678_12</v>
      </c>
      <c r="E70" t="s">
        <v>834</v>
      </c>
      <c r="F70" t="s">
        <v>664</v>
      </c>
      <c r="G70" t="s">
        <v>73</v>
      </c>
      <c r="H70" t="s">
        <v>588</v>
      </c>
      <c r="I70" t="s">
        <v>301</v>
      </c>
      <c r="J70" t="s">
        <v>905</v>
      </c>
      <c r="L70">
        <v>12</v>
      </c>
      <c r="P70">
        <v>3.5529999999999999</v>
      </c>
      <c r="Q70" s="4" t="s">
        <v>98</v>
      </c>
    </row>
    <row r="71" spans="1:17" x14ac:dyDescent="0.25">
      <c r="A71" t="s">
        <v>817</v>
      </c>
      <c r="B71" t="s">
        <v>802</v>
      </c>
      <c r="C71" t="s">
        <v>841</v>
      </c>
      <c r="D71" s="69" t="str">
        <f t="shared" si="8"/>
        <v>Sub_Sampling_Met_44678_13</v>
      </c>
      <c r="E71" t="s">
        <v>834</v>
      </c>
      <c r="F71" t="s">
        <v>664</v>
      </c>
      <c r="G71" t="s">
        <v>73</v>
      </c>
      <c r="H71" t="s">
        <v>588</v>
      </c>
      <c r="I71" t="s">
        <v>301</v>
      </c>
      <c r="J71" t="s">
        <v>905</v>
      </c>
      <c r="L71">
        <v>13</v>
      </c>
      <c r="P71">
        <v>9.4689999999999994</v>
      </c>
      <c r="Q71" s="4" t="s">
        <v>98</v>
      </c>
    </row>
    <row r="72" spans="1:17" x14ac:dyDescent="0.25">
      <c r="A72" t="s">
        <v>817</v>
      </c>
      <c r="B72" t="s">
        <v>802</v>
      </c>
      <c r="C72" t="s">
        <v>841</v>
      </c>
      <c r="D72" s="69" t="str">
        <f t="shared" si="8"/>
        <v>Sub_Sampling_Met_44678_14</v>
      </c>
      <c r="E72" t="s">
        <v>834</v>
      </c>
      <c r="F72" t="s">
        <v>664</v>
      </c>
      <c r="G72" t="s">
        <v>73</v>
      </c>
      <c r="H72" t="s">
        <v>588</v>
      </c>
      <c r="I72" t="s">
        <v>301</v>
      </c>
      <c r="J72" t="s">
        <v>905</v>
      </c>
      <c r="L72">
        <v>14</v>
      </c>
      <c r="P72">
        <v>14.616</v>
      </c>
      <c r="Q72" s="4" t="s">
        <v>98</v>
      </c>
    </row>
    <row r="73" spans="1:17" x14ac:dyDescent="0.25">
      <c r="A73" t="s">
        <v>817</v>
      </c>
      <c r="B73" t="s">
        <v>802</v>
      </c>
      <c r="C73" t="s">
        <v>841</v>
      </c>
      <c r="D73" s="69" t="str">
        <f t="shared" si="8"/>
        <v>Sub_Sampling_Met_44678_15</v>
      </c>
      <c r="E73" t="s">
        <v>834</v>
      </c>
      <c r="F73" t="s">
        <v>664</v>
      </c>
      <c r="G73" t="s">
        <v>73</v>
      </c>
      <c r="H73" t="s">
        <v>588</v>
      </c>
      <c r="I73" t="s">
        <v>301</v>
      </c>
      <c r="J73" t="s">
        <v>905</v>
      </c>
      <c r="L73">
        <v>15</v>
      </c>
      <c r="P73">
        <v>6.2880000000000003</v>
      </c>
      <c r="Q73" s="4" t="s">
        <v>98</v>
      </c>
    </row>
    <row r="74" spans="1:17" x14ac:dyDescent="0.25">
      <c r="A74" t="s">
        <v>817</v>
      </c>
      <c r="B74" t="s">
        <v>802</v>
      </c>
      <c r="C74" t="s">
        <v>841</v>
      </c>
      <c r="D74" s="69" t="str">
        <f t="shared" si="8"/>
        <v>Sub_Sampling_Met_44678_16</v>
      </c>
      <c r="E74" t="s">
        <v>834</v>
      </c>
      <c r="F74" t="s">
        <v>664</v>
      </c>
      <c r="G74" t="s">
        <v>73</v>
      </c>
      <c r="H74" t="s">
        <v>588</v>
      </c>
      <c r="I74" t="s">
        <v>301</v>
      </c>
      <c r="J74" t="s">
        <v>905</v>
      </c>
      <c r="L74">
        <v>16</v>
      </c>
      <c r="P74">
        <v>13.16</v>
      </c>
      <c r="Q74" s="4" t="s">
        <v>98</v>
      </c>
    </row>
    <row r="75" spans="1:17" x14ac:dyDescent="0.25">
      <c r="A75" t="s">
        <v>817</v>
      </c>
      <c r="B75" t="s">
        <v>802</v>
      </c>
      <c r="C75" t="s">
        <v>841</v>
      </c>
      <c r="D75" s="69" t="str">
        <f t="shared" si="8"/>
        <v>Sub_Sampling_Met_44678_17</v>
      </c>
      <c r="E75" t="s">
        <v>834</v>
      </c>
      <c r="F75" t="s">
        <v>664</v>
      </c>
      <c r="G75" t="s">
        <v>73</v>
      </c>
      <c r="H75" t="s">
        <v>588</v>
      </c>
      <c r="I75" t="s">
        <v>301</v>
      </c>
      <c r="J75" t="s">
        <v>905</v>
      </c>
      <c r="L75">
        <v>17</v>
      </c>
      <c r="P75">
        <v>3.3370000000000002</v>
      </c>
      <c r="Q75" s="4" t="s">
        <v>98</v>
      </c>
    </row>
    <row r="76" spans="1:17" x14ac:dyDescent="0.25">
      <c r="A76" t="s">
        <v>817</v>
      </c>
      <c r="B76" t="s">
        <v>802</v>
      </c>
      <c r="C76" t="s">
        <v>841</v>
      </c>
      <c r="D76" s="69" t="str">
        <f t="shared" si="8"/>
        <v>Sub_Sampling_Met_44678_18</v>
      </c>
      <c r="E76" t="s">
        <v>834</v>
      </c>
      <c r="F76" t="s">
        <v>664</v>
      </c>
      <c r="G76" t="s">
        <v>73</v>
      </c>
      <c r="H76" t="s">
        <v>588</v>
      </c>
      <c r="I76" t="s">
        <v>301</v>
      </c>
      <c r="J76" t="s">
        <v>905</v>
      </c>
      <c r="L76">
        <v>18</v>
      </c>
      <c r="P76">
        <v>17.535</v>
      </c>
      <c r="Q76" s="4" t="s">
        <v>98</v>
      </c>
    </row>
    <row r="77" spans="1:17" x14ac:dyDescent="0.25">
      <c r="A77" t="s">
        <v>817</v>
      </c>
      <c r="B77" t="s">
        <v>802</v>
      </c>
      <c r="C77" t="s">
        <v>841</v>
      </c>
      <c r="D77" s="69" t="str">
        <f t="shared" si="8"/>
        <v>Sub_Sampling_Met_44678_19</v>
      </c>
      <c r="E77" t="s">
        <v>834</v>
      </c>
      <c r="F77" t="s">
        <v>664</v>
      </c>
      <c r="G77" t="s">
        <v>73</v>
      </c>
      <c r="H77" t="s">
        <v>588</v>
      </c>
      <c r="I77" t="s">
        <v>301</v>
      </c>
      <c r="J77" t="s">
        <v>905</v>
      </c>
      <c r="L77">
        <v>19</v>
      </c>
      <c r="P77">
        <v>9.5589999999999993</v>
      </c>
      <c r="Q77" s="4" t="s">
        <v>98</v>
      </c>
    </row>
  </sheetData>
  <autoFilter ref="D1:U1" xr:uid="{3DAD01B6-F10E-4FD2-B915-41CDBC08C15E}"/>
  <phoneticPr fontId="1"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5F44-0D13-4AFF-85AC-A3C868946DCB}">
  <sheetPr>
    <tabColor rgb="FFFFC000"/>
  </sheetPr>
  <dimension ref="A1:I13"/>
  <sheetViews>
    <sheetView workbookViewId="0">
      <selection activeCell="I11" sqref="I11"/>
    </sheetView>
  </sheetViews>
  <sheetFormatPr defaultRowHeight="15" x14ac:dyDescent="0.25"/>
  <cols>
    <col min="1" max="1" width="28.28515625" customWidth="1"/>
    <col min="9" max="9" width="86.28515625" customWidth="1"/>
  </cols>
  <sheetData>
    <row r="1" spans="1:9" ht="129" x14ac:dyDescent="0.25">
      <c r="A1" s="75" t="s">
        <v>31</v>
      </c>
      <c r="B1" s="10" t="s">
        <v>821</v>
      </c>
      <c r="C1" s="10" t="s">
        <v>907</v>
      </c>
      <c r="D1" s="10" t="s">
        <v>908</v>
      </c>
      <c r="E1" s="10" t="s">
        <v>909</v>
      </c>
      <c r="F1" s="10" t="s">
        <v>906</v>
      </c>
      <c r="G1" s="10" t="s">
        <v>910</v>
      </c>
      <c r="H1" s="10" t="s">
        <v>911</v>
      </c>
      <c r="I1" s="10" t="s">
        <v>720</v>
      </c>
    </row>
    <row r="3" spans="1:9" x14ac:dyDescent="0.25">
      <c r="A3" t="str">
        <f>subsample!D10</f>
        <v>Sub_Sampling_Phy_44741_6</v>
      </c>
      <c r="B3">
        <f>subsample!P10</f>
        <v>6.9199999999999875</v>
      </c>
      <c r="F3">
        <v>8.39</v>
      </c>
      <c r="I3" t="s">
        <v>912</v>
      </c>
    </row>
    <row r="4" spans="1:9" x14ac:dyDescent="0.25">
      <c r="A4" t="str">
        <f>subsample!D13</f>
        <v>Sub_Sampling_Phy_44741_9</v>
      </c>
      <c r="B4">
        <f>subsample!P13</f>
        <v>8.0799999999999983</v>
      </c>
      <c r="F4">
        <v>7.31</v>
      </c>
    </row>
    <row r="6" spans="1:9" x14ac:dyDescent="0.25">
      <c r="A6" t="str">
        <f>subsample!D15</f>
        <v>Sub_Sampling_Zoo_44678_1</v>
      </c>
      <c r="B6">
        <f>subsample!P15</f>
        <v>1.0189999999999999</v>
      </c>
      <c r="C6">
        <v>1.44</v>
      </c>
      <c r="D6">
        <v>10.42</v>
      </c>
      <c r="E6">
        <v>14.67</v>
      </c>
      <c r="F6">
        <v>10.34</v>
      </c>
      <c r="G6">
        <v>-17.8</v>
      </c>
      <c r="H6">
        <v>105.39</v>
      </c>
    </row>
    <row r="7" spans="1:9" x14ac:dyDescent="0.25">
      <c r="A7" t="str">
        <f>subsample!D16</f>
        <v>Sub_Sampling_Zoo_44746_1</v>
      </c>
      <c r="B7">
        <f>subsample!P16</f>
        <v>0.94599999999999995</v>
      </c>
      <c r="C7">
        <v>1.96</v>
      </c>
      <c r="D7">
        <v>9.35</v>
      </c>
      <c r="E7">
        <v>18.52</v>
      </c>
      <c r="F7">
        <v>11.28</v>
      </c>
      <c r="G7">
        <v>-24.36</v>
      </c>
      <c r="H7">
        <v>106.69</v>
      </c>
    </row>
    <row r="9" spans="1:9" x14ac:dyDescent="0.25">
      <c r="A9" t="str">
        <f>subsample!D36</f>
        <v>Sub_Sampling_Myt_44678_1</v>
      </c>
      <c r="B9">
        <f>subsample!P36</f>
        <v>1.095</v>
      </c>
      <c r="C9">
        <v>0.78</v>
      </c>
      <c r="D9">
        <v>5.0199999999999996</v>
      </c>
      <c r="E9">
        <v>8.5399999999999991</v>
      </c>
      <c r="F9">
        <v>6.75</v>
      </c>
      <c r="G9">
        <v>-7.09</v>
      </c>
      <c r="H9">
        <v>73.94</v>
      </c>
    </row>
    <row r="10" spans="1:9" x14ac:dyDescent="0.25">
      <c r="A10" t="str">
        <f>subsample!D37</f>
        <v>Sub_Sampling_Myt_44749_1</v>
      </c>
      <c r="B10">
        <f>subsample!P37</f>
        <v>0.90100000000000002</v>
      </c>
      <c r="C10">
        <v>1.24</v>
      </c>
      <c r="D10">
        <v>3.61</v>
      </c>
      <c r="E10">
        <v>11.2</v>
      </c>
      <c r="F10">
        <v>10.07</v>
      </c>
      <c r="G10">
        <v>-8.67</v>
      </c>
      <c r="H10">
        <v>90.71</v>
      </c>
    </row>
    <row r="12" spans="1:9" x14ac:dyDescent="0.25">
      <c r="A12" t="str">
        <f>subsample!D58</f>
        <v>Sub_Sampling_Met_44678_1</v>
      </c>
      <c r="B12">
        <f>subsample!P58</f>
        <v>1.165</v>
      </c>
      <c r="C12">
        <v>1.1000000000000001</v>
      </c>
      <c r="D12">
        <v>13.8</v>
      </c>
      <c r="E12">
        <v>12.85</v>
      </c>
      <c r="F12">
        <v>5.31</v>
      </c>
      <c r="G12">
        <v>-16.52</v>
      </c>
      <c r="H12">
        <v>61.89</v>
      </c>
    </row>
    <row r="13" spans="1:9" x14ac:dyDescent="0.25">
      <c r="A13" t="str">
        <f>subsample!D59</f>
        <v>Sub_Sampling_Met_44749_1</v>
      </c>
      <c r="B13">
        <f>subsample!P59</f>
        <v>0.96199999999999997</v>
      </c>
      <c r="C13">
        <v>1.1499999999999999</v>
      </c>
      <c r="D13">
        <v>13.8</v>
      </c>
      <c r="E13">
        <v>11.02</v>
      </c>
      <c r="F13">
        <v>5.83</v>
      </c>
      <c r="G13">
        <v>-16.16</v>
      </c>
      <c r="H13">
        <v>56.11</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65B3-727A-4467-91C8-AB4F0FA60C24}">
  <sheetPr>
    <tabColor rgb="FFFFC000"/>
  </sheetPr>
  <dimension ref="A1:N295"/>
  <sheetViews>
    <sheetView workbookViewId="0">
      <selection activeCell="C1" sqref="C1"/>
    </sheetView>
  </sheetViews>
  <sheetFormatPr defaultRowHeight="15" x14ac:dyDescent="0.25"/>
  <cols>
    <col min="1" max="1" width="26" style="70" customWidth="1"/>
    <col min="2" max="2" width="31.42578125" style="70" customWidth="1"/>
    <col min="3" max="3" width="29.42578125" style="84" customWidth="1"/>
    <col min="4" max="4" width="15.42578125" style="70" customWidth="1"/>
    <col min="5" max="5" width="63.140625" style="70" customWidth="1"/>
    <col min="6" max="16384" width="9.140625" style="70"/>
  </cols>
  <sheetData>
    <row r="1" spans="1:14" ht="203.25" x14ac:dyDescent="0.25">
      <c r="A1" s="97" t="s">
        <v>21</v>
      </c>
      <c r="B1" s="97" t="s">
        <v>830</v>
      </c>
      <c r="C1" s="112" t="s">
        <v>31</v>
      </c>
      <c r="D1" s="111" t="s">
        <v>775</v>
      </c>
      <c r="E1" s="77" t="s">
        <v>838</v>
      </c>
      <c r="F1" s="98" t="s">
        <v>821</v>
      </c>
      <c r="G1" s="98" t="s">
        <v>839</v>
      </c>
    </row>
    <row r="3" spans="1:14" x14ac:dyDescent="0.25">
      <c r="A3" s="70" t="str">
        <f>subsample!B42</f>
        <v>Mytilus edulis_44749</v>
      </c>
      <c r="B3" s="70" t="str">
        <f>subsample!C42</f>
        <v>INC_Sampling_8_ FP_Myt_HSS</v>
      </c>
      <c r="C3" s="84" t="str">
        <f>subsample!D42</f>
        <v>Sub_Sampling_Myt_44749_6</v>
      </c>
      <c r="D3" s="70">
        <v>33</v>
      </c>
      <c r="E3" s="70" t="str">
        <f>"Mix_"&amp;
_xlfn.TEXTBEFORE(_xlfn.TEXTAFTER(C$3,"Sub_Sampling_"),"_",2)&amp;"_"&amp;D$3&amp;"_"&amp;
_xlfn.TEXTBEFORE(_xlfn.TEXTAFTER(C$4,"Sub_Sampling_"),"_",2)&amp;"_"&amp;D$4&amp;"_"&amp;
_xlfn.TEXTBEFORE(_xlfn.TEXTAFTER(C$5,"Sub_Sampling_"),"_",2)&amp;"_"&amp;D$5</f>
        <v>Mix_Myt_44749_33_Met_44678_33_Zoo_44746_33</v>
      </c>
      <c r="F3" s="70">
        <f>subsample!P42</f>
        <v>5.5250000000000004</v>
      </c>
      <c r="G3" s="70">
        <v>19.997</v>
      </c>
    </row>
    <row r="4" spans="1:14" x14ac:dyDescent="0.25">
      <c r="A4" s="70" t="str" cm="1">
        <f t="array" ref="A4:C4">subsample!B64:D64</f>
        <v>Metridium senile_44678</v>
      </c>
      <c r="B4" s="70" t="str">
        <v>INC_Sampling_8_ FP_Met_HSS</v>
      </c>
      <c r="C4" s="84" t="str">
        <v>Sub_Sampling_Met_44678_6</v>
      </c>
      <c r="D4" s="70">
        <v>33</v>
      </c>
      <c r="E4" s="70" t="str">
        <f t="shared" ref="E4:E5" si="0">"Mix_"&amp;
_xlfn.TEXTBEFORE(_xlfn.TEXTAFTER(C$3,"Sub_Sampling_"),"_",2)&amp;"_"&amp;D$3&amp;"_"&amp;
_xlfn.TEXTBEFORE(_xlfn.TEXTAFTER(C$4,"Sub_Sampling_"),"_",2)&amp;"_"&amp;D$4&amp;"_"&amp;
_xlfn.TEXTBEFORE(_xlfn.TEXTAFTER(C$5,"Sub_Sampling_"),"_",2)&amp;"_"&amp;D$5</f>
        <v>Mix_Myt_44749_33_Met_44678_33_Zoo_44746_33</v>
      </c>
      <c r="F4" s="70">
        <v>9.5399999999999991</v>
      </c>
      <c r="G4" s="70">
        <v>19.997</v>
      </c>
    </row>
    <row r="5" spans="1:14" x14ac:dyDescent="0.25">
      <c r="A5" s="70" t="str">
        <f>subsample!B21</f>
        <v>Zooplankton_44746</v>
      </c>
      <c r="B5" s="70" t="str">
        <f>subsample!C21</f>
        <v>Sub_Sampling_Zoo_44746</v>
      </c>
      <c r="C5" s="84" t="str">
        <f>subsample!D21</f>
        <v>Sub_Sampling_Zoo_44746_6</v>
      </c>
      <c r="D5" s="70">
        <v>33</v>
      </c>
      <c r="E5" s="70" t="str">
        <f t="shared" si="0"/>
        <v>Mix_Myt_44749_33_Met_44678_33_Zoo_44746_33</v>
      </c>
      <c r="F5" s="70">
        <v>4.9320000000000004</v>
      </c>
      <c r="G5" s="70">
        <v>19.997</v>
      </c>
    </row>
    <row r="7" spans="1:14" x14ac:dyDescent="0.25">
      <c r="A7" s="70" t="str">
        <f>subsample!B43</f>
        <v>Mytilus edulis_44749</v>
      </c>
      <c r="B7" s="70" t="str">
        <f>subsample!C43</f>
        <v>INC_Sampling_8_ FP_Myt_HSS</v>
      </c>
      <c r="C7" s="84" t="str">
        <f>subsample!D43</f>
        <v>Sub_Sampling_Myt_44749_7</v>
      </c>
      <c r="D7" s="70">
        <v>33</v>
      </c>
      <c r="E7" s="70" t="str">
        <f>"Mix_"&amp;
_xlfn.TEXTBEFORE(_xlfn.TEXTAFTER(C$7,"Sub_Sampling_"),"_",2)&amp;"_"&amp;D$7&amp;"_"&amp;
_xlfn.TEXTBEFORE(_xlfn.TEXTAFTER(C$8,"Sub_Sampling_"),"_",2)&amp;"_"&amp;D$8&amp;"_"&amp;
_xlfn.TEXTBEFORE(_xlfn.TEXTAFTER(C$9,"Sub_Sampling_"),"_",2)&amp;"_"&amp;D$9</f>
        <v>Mix_Myt_44749_33_Met_44678_33_Phy_44741_33</v>
      </c>
      <c r="F7" s="70">
        <f>subsample!P43</f>
        <v>5.4059999999999997</v>
      </c>
      <c r="G7" s="70">
        <v>21.87</v>
      </c>
    </row>
    <row r="8" spans="1:14" x14ac:dyDescent="0.25">
      <c r="A8" s="70" t="str">
        <f>subsample!B65</f>
        <v>Metridium senile_44678</v>
      </c>
      <c r="B8" s="70" t="str">
        <f>subsample!C65</f>
        <v>INC_Sampling_8_ FP_Met_HSS</v>
      </c>
      <c r="C8" s="84" t="str">
        <f>subsample!D65</f>
        <v>Sub_Sampling_Met_44678_7</v>
      </c>
      <c r="D8" s="70">
        <v>33</v>
      </c>
      <c r="E8" s="70" t="str">
        <f t="shared" ref="E8:E9" si="1">"Mix_"&amp;
_xlfn.TEXTBEFORE(_xlfn.TEXTAFTER(C$7,"Sub_Sampling_"),"_",2)&amp;"_"&amp;D$7&amp;"_"&amp;
_xlfn.TEXTBEFORE(_xlfn.TEXTAFTER(C$8,"Sub_Sampling_"),"_",2)&amp;"_"&amp;D$8&amp;"_"&amp;
_xlfn.TEXTBEFORE(_xlfn.TEXTAFTER(C$9,"Sub_Sampling_"),"_",2)&amp;"_"&amp;D$9</f>
        <v>Mix_Myt_44749_33_Met_44678_33_Phy_44741_33</v>
      </c>
      <c r="F8" s="70">
        <f>subsample!P65</f>
        <v>9.4540000000000006</v>
      </c>
      <c r="G8" s="70">
        <v>21.87</v>
      </c>
    </row>
    <row r="9" spans="1:14" x14ac:dyDescent="0.25">
      <c r="A9" s="70" t="str">
        <f>subsample!B9</f>
        <v>Phytoplankton_44741</v>
      </c>
      <c r="B9" s="70" t="str">
        <f>subsample!C9</f>
        <v>Sub_Sampling_Phy_44741</v>
      </c>
      <c r="C9" s="84" t="str">
        <f>subsample!D9</f>
        <v>Sub_Sampling_Phy_44741_5</v>
      </c>
      <c r="D9" s="70">
        <v>33</v>
      </c>
      <c r="E9" s="70" t="str">
        <f t="shared" si="1"/>
        <v>Mix_Myt_44749_33_Met_44678_33_Phy_44741_33</v>
      </c>
      <c r="F9" s="70">
        <f>subsample!P9</f>
        <v>7.0100000000000051</v>
      </c>
      <c r="G9" s="70">
        <v>21.87</v>
      </c>
    </row>
    <row r="11" spans="1:14" x14ac:dyDescent="0.25">
      <c r="A11" s="70" t="str">
        <f>subsample!B44</f>
        <v>Mytilus edulis_44749</v>
      </c>
      <c r="B11" s="70" t="str">
        <f>subsample!C44</f>
        <v>INC_Sampling_8_ FP_Myt_HSS</v>
      </c>
      <c r="C11" s="84" t="str">
        <f>subsample!D44</f>
        <v>Sub_Sampling_Myt_44749_8</v>
      </c>
      <c r="D11" s="70">
        <v>80</v>
      </c>
      <c r="E11" s="70" t="str">
        <f>"Mix_"&amp;
_xlfn.TEXTBEFORE(_xlfn.TEXTAFTER(C$11,"Sub_Sampling_"),"_",2)&amp;"_"&amp;D$11&amp;"_"&amp;
_xlfn.TEXTBEFORE(_xlfn.TEXTAFTER(C$12,"Sub_Sampling_"),"_",2)&amp;"_"&amp;D$12&amp;"_"&amp;
_xlfn.TEXTBEFORE(_xlfn.TEXTAFTER(C$13,"Sub_Sampling_"),"_",2)&amp;"_"&amp;D$13</f>
        <v>Mix_Myt_44749_80_Phy_44741_10_Zoo_44746_10</v>
      </c>
      <c r="F11" s="70">
        <f>subsample!P44</f>
        <v>45.911999999999999</v>
      </c>
      <c r="G11" s="70">
        <v>54.405000000000001</v>
      </c>
    </row>
    <row r="12" spans="1:14" x14ac:dyDescent="0.25">
      <c r="A12" s="70" t="str">
        <f>subsample!B6</f>
        <v>Phytoplankton_44741</v>
      </c>
      <c r="B12" s="70" t="str">
        <f>subsample!C6</f>
        <v>Sub_Sampling_Phy_44741</v>
      </c>
      <c r="C12" s="84" t="str">
        <f>subsample!D6</f>
        <v>Sub_Sampling_Phy_44741_1</v>
      </c>
      <c r="D12" s="70">
        <v>10</v>
      </c>
      <c r="E12" s="70" t="str">
        <f t="shared" ref="E12:E13" si="2">"Mix_"&amp;
_xlfn.TEXTBEFORE(_xlfn.TEXTAFTER(C$11,"Sub_Sampling_"),"_",2)&amp;"_"&amp;D$11&amp;"_"&amp;
_xlfn.TEXTBEFORE(_xlfn.TEXTAFTER(C$12,"Sub_Sampling_"),"_",2)&amp;"_"&amp;D$12&amp;"_"&amp;
_xlfn.TEXTBEFORE(_xlfn.TEXTAFTER(C$13,"Sub_Sampling_"),"_",2)&amp;"_"&amp;D$13</f>
        <v>Mix_Myt_44749_80_Phy_44741_10_Zoo_44746_10</v>
      </c>
      <c r="F12" s="70">
        <f>subsample!P6</f>
        <v>7.3600000000000136</v>
      </c>
      <c r="G12" s="70">
        <v>54.405000000000001</v>
      </c>
      <c r="H12" s="113"/>
      <c r="N12" s="83"/>
    </row>
    <row r="13" spans="1:14" x14ac:dyDescent="0.25">
      <c r="A13" s="70" t="str">
        <f>subsample!B22</f>
        <v>Zooplankton_44746</v>
      </c>
      <c r="B13" s="70" t="str">
        <f>subsample!C22</f>
        <v>Sub_Sampling_Zoo_44746</v>
      </c>
      <c r="C13" s="84" t="str">
        <f>subsample!D22</f>
        <v>Sub_Sampling_Zoo_44746_7</v>
      </c>
      <c r="D13" s="70">
        <v>10</v>
      </c>
      <c r="E13" s="70" t="str">
        <f t="shared" si="2"/>
        <v>Mix_Myt_44749_80_Phy_44741_10_Zoo_44746_10</v>
      </c>
      <c r="F13" s="70">
        <f>subsample!P22</f>
        <v>5.133</v>
      </c>
      <c r="G13" s="70">
        <v>54.405000000000001</v>
      </c>
    </row>
    <row r="14" spans="1:14" x14ac:dyDescent="0.25">
      <c r="D14" s="92"/>
    </row>
    <row r="15" spans="1:14" x14ac:dyDescent="0.25">
      <c r="A15" s="70" t="str">
        <f>subsample!B45</f>
        <v>Mytilus edulis_44749</v>
      </c>
      <c r="B15" s="70" t="str">
        <f>subsample!C45</f>
        <v>INC_Sampling_8_ FP_Myt_HSS</v>
      </c>
      <c r="C15" s="84" t="str">
        <f>subsample!D45</f>
        <v>Sub_Sampling_Myt_44749_9</v>
      </c>
      <c r="D15" s="70">
        <v>50</v>
      </c>
      <c r="E15" s="70" t="str">
        <f>"Mix_"&amp;
_xlfn.TEXTBEFORE(_xlfn.TEXTAFTER(C$15,"Sub_Sampling_"),"_",2)&amp;"_"&amp;D$15&amp;"_"&amp;
_xlfn.TEXTBEFORE(_xlfn.TEXTAFTER(C$16,"Sub_Sampling_"),"_",2)&amp;"_"&amp;D$16</f>
        <v>Mix_Myt_44749_50_Phy_44741_50</v>
      </c>
      <c r="F15" s="70">
        <f>subsample!P45</f>
        <v>5.6909999999999998</v>
      </c>
      <c r="G15" s="70">
        <v>12.941000000000001</v>
      </c>
    </row>
    <row r="16" spans="1:14" x14ac:dyDescent="0.25">
      <c r="A16" s="70" t="str">
        <f>subsample!B7</f>
        <v>Phytoplankton_44741</v>
      </c>
      <c r="B16" s="70" t="str">
        <f>subsample!C7</f>
        <v>Sub_Sampling_Phy_44741</v>
      </c>
      <c r="C16" s="84" t="str">
        <f>subsample!D7</f>
        <v>Sub_Sampling_Phy_44741_2</v>
      </c>
      <c r="D16" s="92">
        <v>50</v>
      </c>
      <c r="E16" s="70" t="str">
        <f>"Mix_"&amp;
_xlfn.TEXTBEFORE(_xlfn.TEXTAFTER(C$15,"Sub_Sampling_"),"_",2)&amp;"_"&amp;D$15&amp;"_"&amp;
_xlfn.TEXTBEFORE(_xlfn.TEXTAFTER(C$16,"Sub_Sampling_"),"_",2)&amp;"_"&amp;D$16</f>
        <v>Mix_Myt_44749_50_Phy_44741_50</v>
      </c>
      <c r="F16" s="70">
        <f>subsample!P7</f>
        <v>7.25</v>
      </c>
      <c r="G16" s="70">
        <v>12.941000000000001</v>
      </c>
    </row>
    <row r="17" spans="1:7" x14ac:dyDescent="0.25">
      <c r="D17" s="92"/>
    </row>
    <row r="18" spans="1:7" x14ac:dyDescent="0.25">
      <c r="A18" s="70" t="str">
        <f>subsample!B66</f>
        <v>Metridium senile_44678</v>
      </c>
      <c r="B18" s="70" t="str">
        <f>subsample!C66</f>
        <v>INC_Sampling_8_ FP_Met_HSS</v>
      </c>
      <c r="C18" s="84" t="str">
        <f>subsample!D66</f>
        <v>Sub_Sampling_Met_44678_8</v>
      </c>
      <c r="D18" s="92">
        <v>20</v>
      </c>
      <c r="E18" s="70" t="str">
        <f>"Mix_"&amp;
_xlfn.TEXTBEFORE(_xlfn.TEXTAFTER(C$18,"Sub_Sampling_"),"_",2)&amp;"_"&amp;D$18&amp;"_"&amp;
_xlfn.TEXTBEFORE(_xlfn.TEXTAFTER(C$19,"Sub_Sampling_"),"_",2)&amp;"_"&amp;D$19&amp;"_"&amp;
_xlfn.TEXTBEFORE(_xlfn.TEXTAFTER(C$20,"Sub_Sampling_"),"_",2)&amp;"_"&amp;D$20</f>
        <v>Mix_Met_44678_20_Phy_44741_60_Zoo_44746_20</v>
      </c>
      <c r="F18" s="70">
        <f>subsample!P66</f>
        <v>3.56</v>
      </c>
      <c r="G18" s="70">
        <v>13.302</v>
      </c>
    </row>
    <row r="19" spans="1:7" x14ac:dyDescent="0.25">
      <c r="A19" s="70" t="str">
        <f>subsample!B11</f>
        <v>Phytoplankton_44741</v>
      </c>
      <c r="B19" s="70" t="str">
        <f>subsample!C11</f>
        <v>Sub_Sampling_Phy_44741</v>
      </c>
      <c r="C19" s="84" t="str">
        <f>subsample!D11</f>
        <v>Sub_Sampling_Phy_44741_7</v>
      </c>
      <c r="D19" s="92">
        <v>60</v>
      </c>
      <c r="E19" s="70" t="str">
        <f t="shared" ref="E19:E20" si="3">"Mix_"&amp;
_xlfn.TEXTBEFORE(_xlfn.TEXTAFTER(C$18,"Sub_Sampling_"),"_",2)&amp;"_"&amp;D$18&amp;"_"&amp;
_xlfn.TEXTBEFORE(_xlfn.TEXTAFTER(C$19,"Sub_Sampling_"),"_",2)&amp;"_"&amp;D$19&amp;"_"&amp;
_xlfn.TEXTBEFORE(_xlfn.TEXTAFTER(C$20,"Sub_Sampling_"),"_",2)&amp;"_"&amp;D$20</f>
        <v>Mix_Met_44678_20_Phy_44741_60_Zoo_44746_20</v>
      </c>
      <c r="F19" s="70">
        <f>subsample!P11</f>
        <v>7.8599999999999852</v>
      </c>
      <c r="G19" s="70">
        <v>13.302</v>
      </c>
    </row>
    <row r="20" spans="1:7" x14ac:dyDescent="0.25">
      <c r="A20" s="70" t="str">
        <f>subsample!B23</f>
        <v>Zooplankton_44746</v>
      </c>
      <c r="B20" s="70" t="str">
        <f>subsample!C23</f>
        <v>Sub_Sampling_Zoo_44746</v>
      </c>
      <c r="C20" s="84" t="str">
        <f>subsample!D23</f>
        <v>Sub_Sampling_Zoo_44746_8</v>
      </c>
      <c r="D20" s="92">
        <v>20</v>
      </c>
      <c r="E20" s="70" t="str">
        <f t="shared" si="3"/>
        <v>Mix_Met_44678_20_Phy_44741_60_Zoo_44746_20</v>
      </c>
      <c r="F20" s="70">
        <f>subsample!P23</f>
        <v>1.8819999999999999</v>
      </c>
      <c r="G20" s="70">
        <v>13.302</v>
      </c>
    </row>
    <row r="21" spans="1:7" x14ac:dyDescent="0.25">
      <c r="D21" s="92"/>
    </row>
    <row r="22" spans="1:7" x14ac:dyDescent="0.25">
      <c r="A22" s="70" t="str">
        <f>subsample!B46</f>
        <v>Mytilus edulis_44749</v>
      </c>
      <c r="B22" s="70" t="str">
        <f>subsample!C46</f>
        <v>INC_Sampling_8_ FP_Myt_HSS</v>
      </c>
      <c r="C22" s="84" t="str">
        <f>subsample!D46</f>
        <v>Sub_Sampling_Myt_44749_10</v>
      </c>
      <c r="D22" s="92">
        <v>25</v>
      </c>
      <c r="E22" s="70" t="str">
        <f>"Mix_"&amp;
_xlfn.TEXTBEFORE(_xlfn.TEXTAFTER(C$22,"Sub_Sampling_"),"_",2)&amp;"_"&amp;D$22&amp;"_"&amp;
_xlfn.TEXTBEFORE(_xlfn.TEXTAFTER(C$23,"Sub_Sampling_"),"_",2)&amp;"_"&amp;D$23&amp;"_"&amp;
_xlfn.TEXTBEFORE(_xlfn.TEXTAFTER(C$24,"Sub_Sampling_"),"_",2)&amp;"_"&amp;D$24&amp;"_"&amp;
_xlfn.TEXTBEFORE(_xlfn.TEXTAFTER(C$25,"Sub_Sampling_"),"_",2)&amp;"_"&amp;D$25</f>
        <v>Mix_Myt_44749_25_Met_44678_25_Phy_44741_25_Zoo_44746_25</v>
      </c>
      <c r="F22" s="70">
        <f>subsample!P46</f>
        <v>5.8090000000000002</v>
      </c>
      <c r="G22" s="70">
        <v>28.734999999999999</v>
      </c>
    </row>
    <row r="23" spans="1:7" x14ac:dyDescent="0.25">
      <c r="C23" s="84" t="str">
        <f>subsample!D67</f>
        <v>Sub_Sampling_Met_44678_9</v>
      </c>
      <c r="D23" s="92">
        <v>25</v>
      </c>
      <c r="E23" s="70" t="str">
        <f t="shared" ref="E23:E25" si="4">"Mix_"&amp;
_xlfn.TEXTBEFORE(_xlfn.TEXTAFTER(C$22,"Sub_Sampling_"),"_",2)&amp;"_"&amp;D$22&amp;"_"&amp;
_xlfn.TEXTBEFORE(_xlfn.TEXTAFTER(C$23,"Sub_Sampling_"),"_",2)&amp;"_"&amp;D$23&amp;"_"&amp;
_xlfn.TEXTBEFORE(_xlfn.TEXTAFTER(C$24,"Sub_Sampling_"),"_",2)&amp;"_"&amp;D$24&amp;"_"&amp;
_xlfn.TEXTBEFORE(_xlfn.TEXTAFTER(C$25,"Sub_Sampling_"),"_",2)&amp;"_"&amp;D$25</f>
        <v>Mix_Myt_44749_25_Met_44678_25_Phy_44741_25_Zoo_44746_25</v>
      </c>
      <c r="F23" s="70">
        <f>subsample!P67</f>
        <v>10.292999999999999</v>
      </c>
      <c r="G23" s="70">
        <v>28.734999999999999</v>
      </c>
    </row>
    <row r="24" spans="1:7" x14ac:dyDescent="0.25">
      <c r="A24" s="70" t="str">
        <f>subsample!B12</f>
        <v>Phytoplankton_44741</v>
      </c>
      <c r="B24" s="70" t="str">
        <f>subsample!C12</f>
        <v>Sub_Sampling_Phy_44741</v>
      </c>
      <c r="C24" s="84" t="str">
        <f>subsample!D12</f>
        <v>Sub_Sampling_Phy_44741_8</v>
      </c>
      <c r="D24" s="92">
        <v>25</v>
      </c>
      <c r="E24" s="70" t="str">
        <f t="shared" si="4"/>
        <v>Mix_Myt_44749_25_Met_44678_25_Phy_44741_25_Zoo_44746_25</v>
      </c>
      <c r="F24" s="70">
        <f>subsample!P12</f>
        <v>7.4399999999999977</v>
      </c>
      <c r="G24" s="70">
        <v>28.734999999999999</v>
      </c>
    </row>
    <row r="25" spans="1:7" x14ac:dyDescent="0.25">
      <c r="A25" s="70" t="str">
        <f>subsample!B24</f>
        <v>Zooplankton_44746</v>
      </c>
      <c r="B25" s="70" t="str">
        <f>subsample!C24</f>
        <v>Sub_Sampling_Zoo_44746</v>
      </c>
      <c r="C25" s="84" t="str">
        <f>subsample!D24</f>
        <v>Sub_Sampling_Zoo_44746_9</v>
      </c>
      <c r="D25" s="92">
        <v>25</v>
      </c>
      <c r="E25" s="70" t="str">
        <f t="shared" si="4"/>
        <v>Mix_Myt_44749_25_Met_44678_25_Phy_44741_25_Zoo_44746_25</v>
      </c>
      <c r="F25" s="70">
        <f>subsample!P24</f>
        <v>5.1929999999999996</v>
      </c>
      <c r="G25" s="70">
        <v>28.734999999999999</v>
      </c>
    </row>
    <row r="27" spans="1:7" x14ac:dyDescent="0.25">
      <c r="A27" s="70" t="str">
        <f>subsample!B47</f>
        <v>Mytilus edulis_44749</v>
      </c>
      <c r="B27" s="70" t="str">
        <f>subsample!C47</f>
        <v>INC_Sampling_8_ FP_Myt_HSS</v>
      </c>
      <c r="C27" s="84" t="str">
        <f>subsample!D47</f>
        <v>Sub_Sampling_Myt_44749_11</v>
      </c>
      <c r="D27" s="92">
        <v>60</v>
      </c>
      <c r="E27" s="70" t="str">
        <f>"Mix_"&amp;
_xlfn.TEXTBEFORE(_xlfn.TEXTAFTER(C$27,"Sub_Sampling_"),"_",2)&amp;"_"&amp;D$27&amp;"_"&amp;
_xlfn.TEXTBEFORE(_xlfn.TEXTAFTER(C$28,"Sub_Sampling_"),"_",2)&amp;"_"&amp;D$28&amp;"_"&amp;
_xlfn.TEXTBEFORE(_xlfn.TEXTAFTER(C$29,"Sub_Sampling_"),"_",2)&amp;"_"&amp;D$29</f>
        <v>Mix_Myt_44749_60_Met_44678_20_Zoo_44746_20</v>
      </c>
      <c r="F27" s="70">
        <f>subsample!P47</f>
        <v>10.622</v>
      </c>
      <c r="G27" s="70">
        <v>20.010999999999999</v>
      </c>
    </row>
    <row r="28" spans="1:7" x14ac:dyDescent="0.25">
      <c r="A28" s="70" t="str">
        <f>subsample!B68</f>
        <v>Metridium senile_44678</v>
      </c>
      <c r="B28" s="70" t="str">
        <f>subsample!C68</f>
        <v>INC_Sampling_8_ FP_Met_HSS</v>
      </c>
      <c r="C28" s="84" t="str">
        <f>subsample!D68</f>
        <v>Sub_Sampling_Met_44678_10</v>
      </c>
      <c r="D28" s="92">
        <v>20</v>
      </c>
      <c r="E28" s="70" t="str">
        <f t="shared" ref="E28:E29" si="5">"Mix_"&amp;
_xlfn.TEXTBEFORE(_xlfn.TEXTAFTER(C$27,"Sub_Sampling_"),"_",2)&amp;"_"&amp;D$27&amp;"_"&amp;
_xlfn.TEXTBEFORE(_xlfn.TEXTAFTER(C$28,"Sub_Sampling_"),"_",2)&amp;"_"&amp;D$28&amp;"_"&amp;
_xlfn.TEXTBEFORE(_xlfn.TEXTAFTER(C$29,"Sub_Sampling_"),"_",2)&amp;"_"&amp;D$29</f>
        <v>Mix_Myt_44749_60_Met_44678_20_Zoo_44746_20</v>
      </c>
      <c r="F28" s="70">
        <f>subsample!P68</f>
        <v>6.1479999999999997</v>
      </c>
      <c r="G28" s="70">
        <v>20.010999999999999</v>
      </c>
    </row>
    <row r="29" spans="1:7" x14ac:dyDescent="0.25">
      <c r="A29" s="70" t="str">
        <f>subsample!B25</f>
        <v>Zooplankton_44746</v>
      </c>
      <c r="B29" s="70" t="str">
        <f>subsample!C25</f>
        <v>Sub_Sampling_Zoo_44746</v>
      </c>
      <c r="C29" s="84" t="str">
        <f>subsample!D25</f>
        <v>Sub_Sampling_Zoo_44746_10</v>
      </c>
      <c r="D29" s="92">
        <v>20</v>
      </c>
      <c r="E29" s="70" t="str">
        <f t="shared" si="5"/>
        <v>Mix_Myt_44749_60_Met_44678_20_Zoo_44746_20</v>
      </c>
      <c r="F29" s="70">
        <f>subsample!P25</f>
        <v>3.2410000000000001</v>
      </c>
      <c r="G29" s="70">
        <v>20.010999999999999</v>
      </c>
    </row>
    <row r="31" spans="1:7" x14ac:dyDescent="0.25">
      <c r="A31" s="70" t="str">
        <f>subsample!B48</f>
        <v>Mytilus edulis_44749</v>
      </c>
      <c r="B31" s="70" t="str">
        <f>subsample!C48</f>
        <v>INC_Sampling_8_ FP_Myt_HSS</v>
      </c>
      <c r="C31" s="84" t="str">
        <f>subsample!D48</f>
        <v>Sub_Sampling_Myt_44749_12</v>
      </c>
      <c r="D31" s="92">
        <v>50</v>
      </c>
      <c r="E31" s="70" t="str">
        <f>"Mix_"&amp;
_xlfn.TEXTBEFORE(_xlfn.TEXTAFTER(C$31,"Sub_Sampling_"),"_",2)&amp;"_"&amp;D$31&amp;"_"&amp;
_xlfn.TEXTBEFORE(_xlfn.TEXTAFTER(C$32,"Sub_Sampling_"),"_",2)&amp;"_"&amp;D$32</f>
        <v>Mix_Myt_44749_50_Met_44678_50</v>
      </c>
      <c r="F31" s="70">
        <f>subsample!P48</f>
        <v>7.3120000000000003</v>
      </c>
      <c r="G31" s="70">
        <v>20.015000000000001</v>
      </c>
    </row>
    <row r="32" spans="1:7" x14ac:dyDescent="0.25">
      <c r="A32" s="70" t="str">
        <f>subsample!B69</f>
        <v>Metridium senile_44678</v>
      </c>
      <c r="B32" s="70" t="str">
        <f>subsample!C69</f>
        <v>INC_Sampling_8_ FP_Met_HSS</v>
      </c>
      <c r="C32" s="84" t="str">
        <f>subsample!D69</f>
        <v>Sub_Sampling_Met_44678_11</v>
      </c>
      <c r="D32" s="92">
        <v>50</v>
      </c>
      <c r="E32" s="70" t="str">
        <f>"Mix_"&amp;
_xlfn.TEXTBEFORE(_xlfn.TEXTAFTER(C$18,"Sub_Sampling_"),"_",2)&amp;"_"&amp;D$18&amp;"_"&amp;
_xlfn.TEXTBEFORE(_xlfn.TEXTAFTER(C$19,"Sub_Sampling_"),"_",2)&amp;"_"&amp;D$19</f>
        <v>Mix_Met_44678_20_Phy_44741_60</v>
      </c>
      <c r="F32" s="70">
        <f>subsample!P69</f>
        <v>12.702999999999999</v>
      </c>
      <c r="G32" s="70">
        <v>20.015000000000001</v>
      </c>
    </row>
    <row r="34" spans="1:7" x14ac:dyDescent="0.25">
      <c r="A34" s="70" t="str">
        <f>subsample!B49</f>
        <v>Mytilus edulis_44749</v>
      </c>
      <c r="B34" s="70" t="str">
        <f>subsample!C49</f>
        <v>INC_Sampling_8_ FP_Myt_HSS</v>
      </c>
      <c r="C34" s="84" t="str">
        <f>subsample!D49</f>
        <v>Sub_Sampling_Myt_44749_13</v>
      </c>
      <c r="D34" s="92">
        <v>50</v>
      </c>
      <c r="E34" s="70" t="str">
        <f>"Mix_"&amp;
_xlfn.TEXTBEFORE(_xlfn.TEXTAFTER(C$34,"Sub_Sampling_"),"_",2)&amp;"_"&amp;D$34&amp;"_"&amp;
_xlfn.TEXTBEFORE(_xlfn.TEXTAFTER(C$35,"Sub_Sampling_"),"_",2)&amp;"_"&amp;D$35</f>
        <v>Mix_Myt_44749_50_Zoo_44746_50</v>
      </c>
      <c r="F34" s="70">
        <f>subsample!P49</f>
        <v>10.502000000000001</v>
      </c>
      <c r="G34" s="70">
        <v>19.800999999999998</v>
      </c>
    </row>
    <row r="35" spans="1:7" x14ac:dyDescent="0.25">
      <c r="A35" s="70" t="str">
        <f>subsample!B26</f>
        <v>Zooplankton_44746</v>
      </c>
      <c r="B35" s="70" t="str">
        <f>subsample!C26</f>
        <v>Sub_Sampling_Zoo_44746</v>
      </c>
      <c r="C35" s="84" t="str">
        <f>subsample!D26</f>
        <v>Sub_Sampling_Zoo_44746_11</v>
      </c>
      <c r="D35" s="92">
        <v>50</v>
      </c>
      <c r="E35" s="70" t="str">
        <f>"Mix_"&amp;
_xlfn.TEXTBEFORE(_xlfn.TEXTAFTER(C$34,"Sub_Sampling_"),"_",2)&amp;"_"&amp;D$34&amp;"_"&amp;
_xlfn.TEXTBEFORE(_xlfn.TEXTAFTER(C$35,"Sub_Sampling_"),"_",2)&amp;"_"&amp;D$35</f>
        <v>Mix_Myt_44749_50_Zoo_44746_50</v>
      </c>
      <c r="F35" s="70">
        <f>subsample!P26</f>
        <v>9.2989999999999995</v>
      </c>
      <c r="G35" s="70">
        <v>19.800999999999998</v>
      </c>
    </row>
    <row r="37" spans="1:7" x14ac:dyDescent="0.25">
      <c r="A37" s="70" t="str">
        <f>subsample!B50</f>
        <v>Mytilus edulis_44749</v>
      </c>
      <c r="B37" s="70" t="str">
        <f>subsample!C50</f>
        <v>INC_Sampling_8_ FP_Myt_HSS</v>
      </c>
      <c r="C37" s="84" t="str">
        <f>subsample!D50</f>
        <v>Sub_Sampling_Myt_44749_14</v>
      </c>
      <c r="D37" s="92">
        <v>10</v>
      </c>
      <c r="E37" s="70" t="str">
        <f>"Mix_"&amp;
_xlfn.TEXTBEFORE(_xlfn.TEXTAFTER(C$37,"Sub_Sampling_"),"_",2)&amp;"_"&amp;D$37&amp;"_"&amp;
_xlfn.TEXTBEFORE(_xlfn.TEXTAFTER(C$38,"Sub_Sampling_"),"_",2)&amp;"_"&amp;D$38&amp;"_"&amp;
_xlfn.TEXTBEFORE(_xlfn.TEXTAFTER(C$39,"Sub_Sampling_"),"_",2)&amp;"_"&amp;D$39</f>
        <v>Mix_Myt_44749_10_Met_44678_10_Zoo_44746_80</v>
      </c>
      <c r="F37" s="70">
        <f>subsample!P50</f>
        <v>2.0619999999999998</v>
      </c>
      <c r="G37" s="70">
        <v>19.962</v>
      </c>
    </row>
    <row r="38" spans="1:7" x14ac:dyDescent="0.25">
      <c r="A38" s="70" t="str">
        <f>subsample!B70</f>
        <v>Metridium senile_44678</v>
      </c>
      <c r="B38" s="70" t="str">
        <f>subsample!C70</f>
        <v>INC_Sampling_8_ FP_Met_HSS</v>
      </c>
      <c r="C38" s="84" t="str">
        <f>subsample!D70</f>
        <v>Sub_Sampling_Met_44678_12</v>
      </c>
      <c r="D38" s="92">
        <v>10</v>
      </c>
      <c r="E38" s="70" t="str">
        <f t="shared" ref="E38:E39" si="6">"Mix_"&amp;
_xlfn.TEXTBEFORE(_xlfn.TEXTAFTER(C$37,"Sub_Sampling_"),"_",2)&amp;"_"&amp;D$37&amp;"_"&amp;
_xlfn.TEXTBEFORE(_xlfn.TEXTAFTER(C$38,"Sub_Sampling_"),"_",2)&amp;"_"&amp;D$38&amp;"_"&amp;
_xlfn.TEXTBEFORE(_xlfn.TEXTAFTER(C$39,"Sub_Sampling_"),"_",2)&amp;"_"&amp;D$39</f>
        <v>Mix_Myt_44749_10_Met_44678_10_Zoo_44746_80</v>
      </c>
      <c r="F38" s="70">
        <f>subsample!P70</f>
        <v>3.5529999999999999</v>
      </c>
      <c r="G38" s="70">
        <v>19.962</v>
      </c>
    </row>
    <row r="39" spans="1:7" x14ac:dyDescent="0.25">
      <c r="A39" s="70" t="str">
        <f>subsample!B27</f>
        <v>Zooplankton_44746</v>
      </c>
      <c r="B39" s="70" t="str">
        <f>subsample!C27</f>
        <v>Sub_Sampling_Zoo_44746</v>
      </c>
      <c r="C39" s="84" t="str">
        <f>subsample!D27</f>
        <v>Sub_Sampling_Zoo_44746_12</v>
      </c>
      <c r="D39" s="92">
        <v>80</v>
      </c>
      <c r="E39" s="70" t="str">
        <f t="shared" si="6"/>
        <v>Mix_Myt_44749_10_Met_44678_10_Zoo_44746_80</v>
      </c>
      <c r="F39" s="70">
        <f>subsample!P27</f>
        <v>14.347</v>
      </c>
      <c r="G39" s="70">
        <v>19.962</v>
      </c>
    </row>
    <row r="41" spans="1:7" x14ac:dyDescent="0.25">
      <c r="A41" s="84" t="str">
        <f>subsample!B51</f>
        <v>Mytilus edulis_44749</v>
      </c>
      <c r="B41" s="84" t="str">
        <f>subsample!C51</f>
        <v>INC_Sampling_8_ FP_Myt_HSS</v>
      </c>
      <c r="C41" s="84" t="str">
        <f>subsample!D51</f>
        <v>Sub_Sampling_Myt_44749_15</v>
      </c>
      <c r="D41" s="92">
        <v>33</v>
      </c>
      <c r="E41" s="70" t="str">
        <f>"Mix_"&amp;
_xlfn.TEXTBEFORE(_xlfn.TEXTAFTER(C$41,"Sub_Sampling_"),"_",2)&amp;"_"&amp;D$41&amp;"_"&amp;
_xlfn.TEXTBEFORE(_xlfn.TEXTAFTER(C$42,"Sub_Sampling_"),"_",2)&amp;"_"&amp;D$42&amp;"_"&amp;
_xlfn.TEXTBEFORE(_xlfn.TEXTAFTER(C$43,"Sub_Sampling_"),"_",2)&amp;"_"&amp;D$43</f>
        <v>Mix_Myt_44749_33_Met_44678_33_Zoo_44746_33</v>
      </c>
      <c r="F41" s="70">
        <f>subsample!P51</f>
        <v>5.5220000000000002</v>
      </c>
      <c r="G41" s="70">
        <v>19.984999999999999</v>
      </c>
    </row>
    <row r="42" spans="1:7" x14ac:dyDescent="0.25">
      <c r="A42" s="84" t="str">
        <f>subsample!B71</f>
        <v>Metridium senile_44678</v>
      </c>
      <c r="B42" s="84" t="str">
        <f>subsample!C71</f>
        <v>INC_Sampling_8_ FP_Met_HSS</v>
      </c>
      <c r="C42" s="84" t="str">
        <f>subsample!D71</f>
        <v>Sub_Sampling_Met_44678_13</v>
      </c>
      <c r="D42" s="92">
        <v>33</v>
      </c>
      <c r="E42" s="70" t="str">
        <f t="shared" ref="E42:E43" si="7">"Mix_"&amp;
_xlfn.TEXTBEFORE(_xlfn.TEXTAFTER(C$41,"Sub_Sampling_"),"_",2)&amp;"_"&amp;D$41&amp;"_"&amp;
_xlfn.TEXTBEFORE(_xlfn.TEXTAFTER(C$42,"Sub_Sampling_"),"_",2)&amp;"_"&amp;D$42&amp;"_"&amp;
_xlfn.TEXTBEFORE(_xlfn.TEXTAFTER(C$43,"Sub_Sampling_"),"_",2)&amp;"_"&amp;D$43</f>
        <v>Mix_Myt_44749_33_Met_44678_33_Zoo_44746_33</v>
      </c>
      <c r="F42" s="70">
        <f>subsample!P71</f>
        <v>9.4689999999999994</v>
      </c>
      <c r="G42" s="70">
        <v>19.984999999999999</v>
      </c>
    </row>
    <row r="43" spans="1:7" x14ac:dyDescent="0.25">
      <c r="A43" s="84" t="str">
        <f>subsample!B28</f>
        <v>Zooplankton_44746</v>
      </c>
      <c r="B43" s="84" t="str">
        <f>subsample!C28</f>
        <v>Sub_Sampling_Zoo_44746</v>
      </c>
      <c r="C43" s="84" t="str">
        <f>subsample!D28</f>
        <v>Sub_Sampling_Zoo_44746_13</v>
      </c>
      <c r="D43" s="92">
        <v>33</v>
      </c>
      <c r="E43" s="70" t="str">
        <f t="shared" si="7"/>
        <v>Mix_Myt_44749_33_Met_44678_33_Zoo_44746_33</v>
      </c>
      <c r="F43" s="70">
        <f>subsample!P28</f>
        <v>4.9039999999999999</v>
      </c>
      <c r="G43" s="70">
        <v>19.984999999999999</v>
      </c>
    </row>
    <row r="45" spans="1:7" x14ac:dyDescent="0.25">
      <c r="A45" s="84" t="str">
        <f>subsample!B52</f>
        <v>Mytilus edulis_44749</v>
      </c>
      <c r="B45" s="84" t="str">
        <f>subsample!C52</f>
        <v>INC_Sampling_8_ FP_Myt_HSS</v>
      </c>
      <c r="C45" s="84" t="str">
        <f>subsample!D52</f>
        <v>Sub_Sampling_Myt_44749_16</v>
      </c>
      <c r="D45" s="92">
        <v>20</v>
      </c>
      <c r="E45" s="70" t="str">
        <f>"Mix_"&amp;
_xlfn.TEXTBEFORE(_xlfn.TEXTAFTER(C$45,"Sub_Sampling_"),"_",2)&amp;"_"&amp;D$45&amp;"_"&amp;
_xlfn.TEXTBEFORE(_xlfn.TEXTAFTER(C$46,"Sub_Sampling_"),"_",2)&amp;"_"&amp;D$46&amp;"_"&amp;
_xlfn.TEXTBEFORE(_xlfn.TEXTAFTER(C$47,"Sub_Sampling_"),"_",2)&amp;"_"&amp;D$47</f>
        <v>Mix_Myt_44749_20_Met_44678_60_Zoo_44746_20</v>
      </c>
      <c r="F45" s="70">
        <f>subsample!P52</f>
        <v>2.8239999999999998</v>
      </c>
      <c r="G45" s="70">
        <v>20.003</v>
      </c>
    </row>
    <row r="46" spans="1:7" x14ac:dyDescent="0.25">
      <c r="A46" s="84" t="str">
        <f>subsample!B72</f>
        <v>Metridium senile_44678</v>
      </c>
      <c r="B46" s="84" t="str">
        <f>subsample!C72</f>
        <v>INC_Sampling_8_ FP_Met_HSS</v>
      </c>
      <c r="C46" s="84" t="str">
        <f>subsample!D72</f>
        <v>Sub_Sampling_Met_44678_14</v>
      </c>
      <c r="D46" s="92">
        <v>60</v>
      </c>
      <c r="E46" s="70" t="str">
        <f t="shared" ref="E46:E47" si="8">"Mix_"&amp;
_xlfn.TEXTBEFORE(_xlfn.TEXTAFTER(C$45,"Sub_Sampling_"),"_",2)&amp;"_"&amp;D$45&amp;"_"&amp;
_xlfn.TEXTBEFORE(_xlfn.TEXTAFTER(C$46,"Sub_Sampling_"),"_",2)&amp;"_"&amp;D$46&amp;"_"&amp;
_xlfn.TEXTBEFORE(_xlfn.TEXTAFTER(C$47,"Sub_Sampling_"),"_",2)&amp;"_"&amp;D$47</f>
        <v>Mix_Myt_44749_20_Met_44678_60_Zoo_44746_20</v>
      </c>
      <c r="F46" s="70">
        <f>subsample!P72</f>
        <v>14.616</v>
      </c>
      <c r="G46" s="70">
        <v>20.003</v>
      </c>
    </row>
    <row r="47" spans="1:7" x14ac:dyDescent="0.25">
      <c r="A47" s="84" t="str">
        <f>subsample!B29</f>
        <v>Zooplankton_44746</v>
      </c>
      <c r="B47" s="84" t="str">
        <f>subsample!C29</f>
        <v>Sub_Sampling_Zoo_44746</v>
      </c>
      <c r="C47" s="84" t="str">
        <f>subsample!D29</f>
        <v>Sub_Sampling_Zoo_44746_14</v>
      </c>
      <c r="D47" s="92">
        <v>20</v>
      </c>
      <c r="E47" s="70" t="str">
        <f t="shared" si="8"/>
        <v>Mix_Myt_44749_20_Met_44678_60_Zoo_44746_20</v>
      </c>
      <c r="F47" s="70">
        <f>subsample!P29</f>
        <v>2.5630000000000002</v>
      </c>
      <c r="G47" s="70">
        <v>20.003</v>
      </c>
    </row>
    <row r="48" spans="1:7" x14ac:dyDescent="0.25">
      <c r="A48" s="84"/>
      <c r="B48" s="84"/>
    </row>
    <row r="49" spans="1:7" x14ac:dyDescent="0.25">
      <c r="A49" s="84" t="str">
        <f>subsample!B53</f>
        <v>Mytilus edulis_44749</v>
      </c>
      <c r="B49" s="84" t="str">
        <f>subsample!C53</f>
        <v>INC_Sampling_8_ FP_Myt_HSS</v>
      </c>
      <c r="C49" s="84" t="str">
        <f>subsample!D53</f>
        <v>Sub_Sampling_Myt_44749_17</v>
      </c>
      <c r="D49" s="92">
        <v>20</v>
      </c>
      <c r="E49" s="70" t="str">
        <f>"Mix_"&amp;
_xlfn.TEXTBEFORE(_xlfn.TEXTAFTER(C$49,"Sub_Sampling_"),"_",2)&amp;"_"&amp;D$49&amp;"_"&amp;
_xlfn.TEXTBEFORE(_xlfn.TEXTAFTER(C$50,"Sub_Sampling_"),"_",2)&amp;"_"&amp;D$50&amp;"_"&amp;
_xlfn.TEXTBEFORE(_xlfn.TEXTAFTER(C$51,"Sub_Sampling_"),"_",2)&amp;"_"&amp;D$51</f>
        <v>Mix_Myt_44749_20_Met_44678_20_Zoo_44746_60</v>
      </c>
      <c r="F49" s="70">
        <f>subsample!P53</f>
        <v>3.7280000000000002</v>
      </c>
      <c r="G49" s="70">
        <v>19.815999999999999</v>
      </c>
    </row>
    <row r="50" spans="1:7" x14ac:dyDescent="0.25">
      <c r="A50" s="84" t="str">
        <f>subsample!B73</f>
        <v>Metridium senile_44678</v>
      </c>
      <c r="B50" s="84" t="str">
        <f>subsample!C73</f>
        <v>INC_Sampling_8_ FP_Met_HSS</v>
      </c>
      <c r="C50" s="84" t="str">
        <f>subsample!D73</f>
        <v>Sub_Sampling_Met_44678_15</v>
      </c>
      <c r="D50" s="92">
        <v>20</v>
      </c>
      <c r="E50" s="70" t="str">
        <f t="shared" ref="E50:E51" si="9">"Mix_"&amp;
_xlfn.TEXTBEFORE(_xlfn.TEXTAFTER(C$49,"Sub_Sampling_"),"_",2)&amp;"_"&amp;D$49&amp;"_"&amp;
_xlfn.TEXTBEFORE(_xlfn.TEXTAFTER(C$50,"Sub_Sampling_"),"_",2)&amp;"_"&amp;D$50&amp;"_"&amp;
_xlfn.TEXTBEFORE(_xlfn.TEXTAFTER(C$51,"Sub_Sampling_"),"_",2)&amp;"_"&amp;D$51</f>
        <v>Mix_Myt_44749_20_Met_44678_20_Zoo_44746_60</v>
      </c>
      <c r="F50" s="70">
        <f>subsample!P73</f>
        <v>6.2880000000000003</v>
      </c>
      <c r="G50" s="70">
        <v>19.815999999999999</v>
      </c>
    </row>
    <row r="51" spans="1:7" x14ac:dyDescent="0.25">
      <c r="A51" s="84" t="str">
        <f>subsample!B30</f>
        <v>Zooplankton_44746</v>
      </c>
      <c r="B51" s="84" t="str">
        <f>subsample!C30</f>
        <v>Sub_Sampling_Zoo_44746</v>
      </c>
      <c r="C51" s="84" t="str">
        <f>subsample!D30</f>
        <v>Sub_Sampling_Zoo_44746_15</v>
      </c>
      <c r="D51" s="92">
        <v>60</v>
      </c>
      <c r="E51" s="70" t="str">
        <f t="shared" si="9"/>
        <v>Mix_Myt_44749_20_Met_44678_20_Zoo_44746_60</v>
      </c>
      <c r="F51" s="70">
        <f>subsample!P30</f>
        <v>9.8000000000000007</v>
      </c>
      <c r="G51" s="70">
        <v>19.815999999999999</v>
      </c>
    </row>
    <row r="52" spans="1:7" x14ac:dyDescent="0.25">
      <c r="A52" s="84"/>
      <c r="B52" s="84"/>
      <c r="D52" s="92"/>
    </row>
    <row r="53" spans="1:7" x14ac:dyDescent="0.25">
      <c r="A53" s="84" t="str">
        <f>subsample!B74</f>
        <v>Metridium senile_44678</v>
      </c>
      <c r="B53" s="84" t="str">
        <f>subsample!C74</f>
        <v>INC_Sampling_8_ FP_Met_HSS</v>
      </c>
      <c r="C53" s="84" t="str">
        <f>subsample!D74</f>
        <v>Sub_Sampling_Met_44678_16</v>
      </c>
      <c r="D53" s="92">
        <v>50</v>
      </c>
      <c r="E53" s="70" t="str">
        <f>"Mix_"&amp;
_xlfn.TEXTBEFORE(_xlfn.TEXTAFTER(C$53,"Sub_Sampling_"),"_",2)&amp;"_"&amp;D$53&amp;"_"&amp;
_xlfn.TEXTBEFORE(_xlfn.TEXTAFTER(C$54,"Sub_Sampling_"),"_",2)&amp;"_"&amp;D$54</f>
        <v>Mix_Met_44678_50_Zoo_44746_50</v>
      </c>
      <c r="F53" s="70">
        <f>subsample!P74</f>
        <v>13.16</v>
      </c>
      <c r="G53" s="70">
        <v>20.012</v>
      </c>
    </row>
    <row r="54" spans="1:7" x14ac:dyDescent="0.25">
      <c r="A54" s="84" t="str">
        <f>subsample!B31</f>
        <v>Zooplankton_44746</v>
      </c>
      <c r="B54" s="84" t="str">
        <f>subsample!C31</f>
        <v>Sub_Sampling_Zoo_44746</v>
      </c>
      <c r="C54" s="84" t="str">
        <f>subsample!D31</f>
        <v>Sub_Sampling_Zoo_44746_16</v>
      </c>
      <c r="D54" s="92">
        <v>50</v>
      </c>
      <c r="E54" s="70" t="str">
        <f>"Mix_"&amp;
_xlfn.TEXTBEFORE(_xlfn.TEXTAFTER(C$53,"Sub_Sampling_"),"_",2)&amp;"_"&amp;D$53&amp;"_"&amp;
_xlfn.TEXTBEFORE(_xlfn.TEXTAFTER(C$54,"Sub_Sampling_"),"_",2)&amp;"_"&amp;D$54</f>
        <v>Mix_Met_44678_50_Zoo_44746_50</v>
      </c>
      <c r="F54" s="70">
        <f>subsample!P31</f>
        <v>6.8520000000000003</v>
      </c>
      <c r="G54" s="70">
        <v>20.012</v>
      </c>
    </row>
    <row r="55" spans="1:7" x14ac:dyDescent="0.25">
      <c r="A55" s="84"/>
      <c r="B55" s="84"/>
    </row>
    <row r="56" spans="1:7" x14ac:dyDescent="0.25">
      <c r="A56" s="84" t="str">
        <f>subsample!B54</f>
        <v>Mytilus edulis_44749</v>
      </c>
      <c r="B56" s="84" t="str">
        <f>subsample!C54</f>
        <v>INC_Sampling_8_ FP_Myt_HSS</v>
      </c>
      <c r="C56" s="84" t="str">
        <f>subsample!D54</f>
        <v>Sub_Sampling_Myt_44749_18</v>
      </c>
      <c r="D56" s="92">
        <v>80</v>
      </c>
      <c r="E56" s="70" t="str">
        <f>"Mix_"&amp;
_xlfn.TEXTBEFORE(_xlfn.TEXTAFTER(C$56,"Sub_Sampling_"),"_",2)&amp;"_"&amp;D$56&amp;"_"&amp;
_xlfn.TEXTBEFORE(_xlfn.TEXTAFTER(C$57,"Sub_Sampling_"),"_",2)&amp;"_"&amp;D$57&amp;"_"&amp;
_xlfn.TEXTBEFORE(_xlfn.TEXTAFTER(C$58,"Sub_Sampling_"),"_",2)&amp;"_"&amp;D$58</f>
        <v>Mix_Myt_44749_80_Met_44678_10_Zoo_44746_10</v>
      </c>
      <c r="F56" s="70">
        <f>subsample!P54</f>
        <v>15.098000000000001</v>
      </c>
      <c r="G56" s="70">
        <v>20.052</v>
      </c>
    </row>
    <row r="57" spans="1:7" x14ac:dyDescent="0.25">
      <c r="A57" s="84" t="str">
        <f>subsample!B75</f>
        <v>Metridium senile_44678</v>
      </c>
      <c r="B57" s="84" t="str">
        <f>subsample!C75</f>
        <v>INC_Sampling_8_ FP_Met_HSS</v>
      </c>
      <c r="C57" s="84" t="str">
        <f>subsample!D75</f>
        <v>Sub_Sampling_Met_44678_17</v>
      </c>
      <c r="D57" s="92">
        <v>10</v>
      </c>
      <c r="E57" s="70" t="str">
        <f t="shared" ref="E57:E58" si="10">"Mix_"&amp;
_xlfn.TEXTBEFORE(_xlfn.TEXTAFTER(C$56,"Sub_Sampling_"),"_",2)&amp;"_"&amp;D$56&amp;"_"&amp;
_xlfn.TEXTBEFORE(_xlfn.TEXTAFTER(C$57,"Sub_Sampling_"),"_",2)&amp;"_"&amp;D$57&amp;"_"&amp;
_xlfn.TEXTBEFORE(_xlfn.TEXTAFTER(C$58,"Sub_Sampling_"),"_",2)&amp;"_"&amp;D$58</f>
        <v>Mix_Myt_44749_80_Met_44678_10_Zoo_44746_10</v>
      </c>
      <c r="F57" s="70">
        <f>subsample!P75</f>
        <v>3.3370000000000002</v>
      </c>
      <c r="G57" s="70">
        <v>20.052</v>
      </c>
    </row>
    <row r="58" spans="1:7" x14ac:dyDescent="0.25">
      <c r="A58" s="84" t="str">
        <f>subsample!B32</f>
        <v>Zooplankton_44746</v>
      </c>
      <c r="B58" s="84" t="str">
        <f>subsample!C32</f>
        <v>Sub_Sampling_Zoo_44746</v>
      </c>
      <c r="C58" s="84" t="str">
        <f>subsample!D32</f>
        <v>Sub_Sampling_Zoo_44746_17</v>
      </c>
      <c r="D58" s="92">
        <v>10</v>
      </c>
      <c r="E58" s="70" t="str">
        <f t="shared" si="10"/>
        <v>Mix_Myt_44749_80_Met_44678_10_Zoo_44746_10</v>
      </c>
      <c r="F58" s="70">
        <f>subsample!P32</f>
        <v>1.617</v>
      </c>
      <c r="G58" s="70">
        <v>20.052</v>
      </c>
    </row>
    <row r="59" spans="1:7" x14ac:dyDescent="0.25">
      <c r="A59" s="84"/>
      <c r="B59" s="84"/>
    </row>
    <row r="60" spans="1:7" x14ac:dyDescent="0.25">
      <c r="A60" s="84" t="str">
        <f>subsample!B55</f>
        <v>Mytilus edulis_44749</v>
      </c>
      <c r="B60" s="84" t="str">
        <f>subsample!C55</f>
        <v>INC_Sampling_8_ FP_Myt_HSS</v>
      </c>
      <c r="C60" s="84" t="str">
        <f>subsample!D55</f>
        <v>Sub_Sampling_Myt_44749_19</v>
      </c>
      <c r="D60" s="92">
        <v>10</v>
      </c>
      <c r="E60" s="70" t="str">
        <f>"Mix_"&amp;
_xlfn.TEXTBEFORE(_xlfn.TEXTAFTER(C$60,"Sub_Sampling_"),"_",2)&amp;"_"&amp;D$60&amp;"_"&amp;
_xlfn.TEXTBEFORE(_xlfn.TEXTAFTER(C$61,"Sub_Sampling_"),"_",2)&amp;"_"&amp;D$61&amp;"_"&amp;
_xlfn.TEXTBEFORE(_xlfn.TEXTAFTER(C$62,"Sub_Sampling_"),"_",2)&amp;"_"&amp;D$62</f>
        <v>Mix_Myt_44749_10_Met_44678_80_Zoo_44746_10</v>
      </c>
      <c r="F60" s="70">
        <f>subsample!P55</f>
        <v>1.2669999999999999</v>
      </c>
      <c r="G60" s="70">
        <v>19.908000000000001</v>
      </c>
    </row>
    <row r="61" spans="1:7" x14ac:dyDescent="0.25">
      <c r="A61" s="84" t="str">
        <f>subsample!B76</f>
        <v>Metridium senile_44678</v>
      </c>
      <c r="B61" s="84" t="str">
        <f>subsample!C76</f>
        <v>INC_Sampling_8_ FP_Met_HSS</v>
      </c>
      <c r="C61" s="84" t="str">
        <f>subsample!D76</f>
        <v>Sub_Sampling_Met_44678_18</v>
      </c>
      <c r="D61" s="92">
        <v>80</v>
      </c>
      <c r="E61" s="70" t="str">
        <f t="shared" ref="E61:E62" si="11">"Mix_"&amp;
_xlfn.TEXTBEFORE(_xlfn.TEXTAFTER(C$60,"Sub_Sampling_"),"_",2)&amp;"_"&amp;D$60&amp;"_"&amp;
_xlfn.TEXTBEFORE(_xlfn.TEXTAFTER(C$61,"Sub_Sampling_"),"_",2)&amp;"_"&amp;D$61&amp;"_"&amp;
_xlfn.TEXTBEFORE(_xlfn.TEXTAFTER(C$62,"Sub_Sampling_"),"_",2)&amp;"_"&amp;D$62</f>
        <v>Mix_Myt_44749_10_Met_44678_80_Zoo_44746_10</v>
      </c>
      <c r="F61" s="70">
        <f>subsample!P76</f>
        <v>17.535</v>
      </c>
      <c r="G61" s="70">
        <v>19.908000000000001</v>
      </c>
    </row>
    <row r="62" spans="1:7" x14ac:dyDescent="0.25">
      <c r="A62" s="84" t="str">
        <f>subsample!B33</f>
        <v>Zooplankton_44746</v>
      </c>
      <c r="B62" s="84" t="str">
        <f>subsample!C33</f>
        <v>Sub_Sampling_Zoo_44746</v>
      </c>
      <c r="C62" s="84" t="str">
        <f>subsample!D33</f>
        <v>Sub_Sampling_Zoo_44746_18</v>
      </c>
      <c r="D62" s="92">
        <v>10</v>
      </c>
      <c r="E62" s="70" t="str">
        <f t="shared" si="11"/>
        <v>Mix_Myt_44749_10_Met_44678_80_Zoo_44746_10</v>
      </c>
      <c r="F62" s="70">
        <f>subsample!P33</f>
        <v>1.1060000000000001</v>
      </c>
      <c r="G62" s="70">
        <v>19.908000000000001</v>
      </c>
    </row>
    <row r="63" spans="1:7" x14ac:dyDescent="0.25">
      <c r="A63" s="84"/>
      <c r="B63" s="84"/>
    </row>
    <row r="64" spans="1:7" x14ac:dyDescent="0.25">
      <c r="A64" s="84" t="str">
        <f>subsample!B56</f>
        <v>Mytilus edulis_44749</v>
      </c>
      <c r="B64" s="84" t="str">
        <f>subsample!C56</f>
        <v>INC_Sampling_8_ FP_Myt_HSS</v>
      </c>
      <c r="C64" s="84" t="str">
        <f>subsample!D56</f>
        <v>Sub_Sampling_Myt_44749_20</v>
      </c>
      <c r="D64" s="92">
        <v>33</v>
      </c>
      <c r="E64" s="70" t="str">
        <f>"Mix_"&amp;
_xlfn.TEXTBEFORE(_xlfn.TEXTAFTER(C$64,"Sub_Sampling_"),"_",2)&amp;"_"&amp;D$64&amp;"_"&amp;
_xlfn.TEXTBEFORE(_xlfn.TEXTAFTER(C$65,"Sub_Sampling_"),"_",2)&amp;"_"&amp;D$65&amp;"_"&amp;
_xlfn.TEXTBEFORE(_xlfn.TEXTAFTER(C$66,"Sub_Sampling_"),"_",2)&amp;"_"&amp;D$66</f>
        <v>Mix_Myt_44749_33_Met_44678_33_Zoo_44746_33</v>
      </c>
      <c r="F64" s="70">
        <f>subsample!P56</f>
        <v>5.5330000000000004</v>
      </c>
      <c r="G64" s="70">
        <v>20.059000000000001</v>
      </c>
    </row>
    <row r="65" spans="1:7" x14ac:dyDescent="0.25">
      <c r="A65" s="84" t="str">
        <f>subsample!B77</f>
        <v>Metridium senile_44678</v>
      </c>
      <c r="B65" s="84" t="str">
        <f>subsample!C77</f>
        <v>INC_Sampling_8_ FP_Met_HSS</v>
      </c>
      <c r="C65" s="84" t="str">
        <f>subsample!D77</f>
        <v>Sub_Sampling_Met_44678_19</v>
      </c>
      <c r="D65" s="92">
        <v>33</v>
      </c>
      <c r="E65" s="70" t="str">
        <f t="shared" ref="E65:E66" si="12">"Mix_"&amp;
_xlfn.TEXTBEFORE(_xlfn.TEXTAFTER(C$64,"Sub_Sampling_"),"_",2)&amp;"_"&amp;D$64&amp;"_"&amp;
_xlfn.TEXTBEFORE(_xlfn.TEXTAFTER(C$65,"Sub_Sampling_"),"_",2)&amp;"_"&amp;D$65&amp;"_"&amp;
_xlfn.TEXTBEFORE(_xlfn.TEXTAFTER(C$66,"Sub_Sampling_"),"_",2)&amp;"_"&amp;D$66</f>
        <v>Mix_Myt_44749_33_Met_44678_33_Zoo_44746_33</v>
      </c>
      <c r="F65" s="70">
        <f>subsample!P77</f>
        <v>9.5589999999999993</v>
      </c>
      <c r="G65" s="70">
        <v>20.059000000000001</v>
      </c>
    </row>
    <row r="66" spans="1:7" x14ac:dyDescent="0.25">
      <c r="A66" s="84" t="str">
        <f>subsample!B34</f>
        <v>Zooplankton_44746</v>
      </c>
      <c r="B66" s="84" t="str">
        <f>subsample!C34</f>
        <v>Sub_Sampling_Zoo_44746</v>
      </c>
      <c r="C66" s="84" t="str">
        <f>subsample!D34</f>
        <v>Sub_Sampling_Zoo_44746_19</v>
      </c>
      <c r="D66" s="92">
        <v>33</v>
      </c>
      <c r="E66" s="70" t="str">
        <f t="shared" si="12"/>
        <v>Mix_Myt_44749_33_Met_44678_33_Zoo_44746_33</v>
      </c>
      <c r="F66" s="70">
        <f>subsample!P34</f>
        <v>4.9669999999999996</v>
      </c>
      <c r="G66" s="70">
        <v>20.059000000000001</v>
      </c>
    </row>
    <row r="122" spans="2:2" x14ac:dyDescent="0.25">
      <c r="B122" s="90"/>
    </row>
    <row r="281" spans="2:2" x14ac:dyDescent="0.25">
      <c r="B281" s="93"/>
    </row>
    <row r="282" spans="2:2" x14ac:dyDescent="0.25">
      <c r="B282" s="93"/>
    </row>
    <row r="288" spans="2:2" x14ac:dyDescent="0.25">
      <c r="B288" s="95"/>
    </row>
    <row r="289" spans="2:2" x14ac:dyDescent="0.25">
      <c r="B289" s="95"/>
    </row>
    <row r="290" spans="2:2" x14ac:dyDescent="0.25">
      <c r="B290" s="96"/>
    </row>
    <row r="291" spans="2:2" x14ac:dyDescent="0.25">
      <c r="B291" s="96"/>
    </row>
    <row r="295" spans="2:2" x14ac:dyDescent="0.25">
      <c r="B295" s="96"/>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campaign</vt:lpstr>
      <vt:lpstr>station</vt:lpstr>
      <vt:lpstr>event</vt:lpstr>
      <vt:lpstr>sample</vt:lpstr>
      <vt:lpstr>collected_organism</vt:lpstr>
      <vt:lpstr>incubation</vt:lpstr>
      <vt:lpstr>subsample</vt:lpstr>
      <vt:lpstr>carbon_values</vt:lpstr>
      <vt:lpstr>artificial_sample</vt:lpstr>
      <vt:lpstr>extraction</vt:lpstr>
      <vt:lpstr>biota_values</vt:lpstr>
      <vt:lpstr>species</vt:lpstr>
      <vt:lpstr>lists of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 Minh Le</dc:creator>
  <cp:lastModifiedBy>Esther Cepeda Gamella</cp:lastModifiedBy>
  <dcterms:created xsi:type="dcterms:W3CDTF">2022-10-20T13:32:13Z</dcterms:created>
  <dcterms:modified xsi:type="dcterms:W3CDTF">2026-06-08T12:35:01Z</dcterms:modified>
</cp:coreProperties>
</file>